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ショートカット\●コーチ・審判\"/>
    </mc:Choice>
  </mc:AlternateContent>
  <workbookProtection workbookAlgorithmName="SHA-512" workbookHashValue="S3+VCSJa/hE7wTpGnH2tf2CAdI7Ib0KqwSWWaqoLTH+O5v3OlWH8yyZHJCA9ak4fUpQAyNrf6Nwl2R/vfCZvzg==" workbookSaltValue="zDiuuZe7Jr3OpZMAcJ9zTQ==" workbookSpinCount="100000" lockStructure="1"/>
  <bookViews>
    <workbookView xWindow="0" yWindow="0" windowWidth="28800" windowHeight="12450" firstSheet="1" activeTab="1"/>
  </bookViews>
  <sheets>
    <sheet name="データ" sheetId="39" state="hidden" r:id="rId1"/>
    <sheet name="監督コーチ" sheetId="43" r:id="rId2"/>
  </sheets>
  <definedNames>
    <definedName name="ERRふりがな区切">データ!$B$32</definedName>
    <definedName name="ERRふりがな未入力">データ!$B$31</definedName>
    <definedName name="ERR学年">データ!$B$33</definedName>
    <definedName name="ERR監督コーチ未選択">データ!$B$36</definedName>
    <definedName name="ERR種目未選択">データ!$B$35</definedName>
    <definedName name="ERR審判資格">データ!$B$37</definedName>
    <definedName name="ERR選手区切">データ!$B$30</definedName>
    <definedName name="ERR選手未入力">データ!$B$29</definedName>
    <definedName name="ERR大会成績未選択">データ!$B$38</definedName>
    <definedName name="ERR登録番号">データ!$B$34</definedName>
    <definedName name="ERR必須入力">データ!$B$28</definedName>
    <definedName name="オープン参加">データ!$B$15:$B$15</definedName>
    <definedName name="チーム種別">データ!$B$17:$B$23</definedName>
    <definedName name="学年">データ!$B$5:$B$12</definedName>
    <definedName name="学年変換">データ!$B$5:$C$12</definedName>
    <definedName name="監督コーチ">データ!$B$57:$B$58</definedName>
    <definedName name="競技種目">データ!$B$40:$B$45</definedName>
    <definedName name="競技種目上限学年">データ!$B$40:$C$45</definedName>
    <definedName name="区切文字">データ!$B$25:$B$26</definedName>
    <definedName name="種目">データ!$B$2:$B$3</definedName>
    <definedName name="審判資格">データ!$B$52:$B$55</definedName>
    <definedName name="成績">データ!$B$47:$B$50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4" i="43" l="1"/>
  <c r="P24" i="43"/>
  <c r="O24" i="43"/>
  <c r="N24" i="43"/>
  <c r="M24" i="43"/>
  <c r="Q23" i="43"/>
  <c r="P23" i="43"/>
  <c r="O23" i="43"/>
  <c r="N23" i="43"/>
  <c r="M23" i="43"/>
  <c r="Q22" i="43"/>
  <c r="P22" i="43"/>
  <c r="O22" i="43"/>
  <c r="N22" i="43"/>
  <c r="M22" i="43"/>
  <c r="Q21" i="43"/>
  <c r="P21" i="43"/>
  <c r="O21" i="43"/>
  <c r="N21" i="43"/>
  <c r="M21" i="43"/>
  <c r="Q20" i="43"/>
  <c r="P20" i="43"/>
  <c r="O20" i="43"/>
  <c r="N20" i="43"/>
  <c r="M20" i="43"/>
  <c r="Q19" i="43"/>
  <c r="P19" i="43"/>
  <c r="O19" i="43"/>
  <c r="N19" i="43"/>
  <c r="M19" i="43"/>
  <c r="Q18" i="43"/>
  <c r="P18" i="43"/>
  <c r="O18" i="43"/>
  <c r="N18" i="43"/>
  <c r="M18" i="43"/>
  <c r="Q17" i="43"/>
  <c r="P17" i="43"/>
  <c r="O17" i="43"/>
  <c r="N17" i="43"/>
  <c r="M17" i="43"/>
  <c r="Q16" i="43"/>
  <c r="P16" i="43"/>
  <c r="O16" i="43"/>
  <c r="N16" i="43"/>
  <c r="M16" i="43"/>
  <c r="Q15" i="43"/>
  <c r="P15" i="43"/>
  <c r="O15" i="43"/>
  <c r="N15" i="43"/>
  <c r="M15" i="43"/>
  <c r="AD22" i="43" l="1"/>
  <c r="AC22" i="43"/>
  <c r="AB22" i="43"/>
  <c r="Z22" i="43"/>
  <c r="AD24" i="43"/>
  <c r="AC24" i="43"/>
  <c r="AB24" i="43"/>
  <c r="Z24" i="43"/>
  <c r="Y24" i="43" a="1"/>
  <c r="Y24" i="43" s="1"/>
  <c r="X24" i="43"/>
  <c r="W24" i="43" a="1"/>
  <c r="W24" i="43" s="1"/>
  <c r="V24" i="43"/>
  <c r="T24" i="43"/>
  <c r="S24" i="43"/>
  <c r="AD23" i="43"/>
  <c r="AC23" i="43"/>
  <c r="AB23" i="43"/>
  <c r="Z23" i="43"/>
  <c r="Y23" i="43" a="1"/>
  <c r="Y23" i="43" s="1"/>
  <c r="X23" i="43"/>
  <c r="W23" i="43" a="1"/>
  <c r="W23" i="43" s="1"/>
  <c r="V23" i="43"/>
  <c r="T23" i="43"/>
  <c r="S23" i="43"/>
  <c r="Y22" i="43" a="1"/>
  <c r="Y22" i="43" s="1"/>
  <c r="X22" i="43"/>
  <c r="W22" i="43" a="1"/>
  <c r="W22" i="43" s="1"/>
  <c r="V22" i="43"/>
  <c r="T22" i="43"/>
  <c r="S22" i="43"/>
  <c r="AD21" i="43"/>
  <c r="AC21" i="43"/>
  <c r="AB21" i="43"/>
  <c r="Z21" i="43"/>
  <c r="Y21" i="43" a="1"/>
  <c r="Y21" i="43" s="1"/>
  <c r="X21" i="43"/>
  <c r="W21" i="43" a="1"/>
  <c r="W21" i="43" s="1"/>
  <c r="V21" i="43"/>
  <c r="T21" i="43"/>
  <c r="S21" i="43"/>
  <c r="AD20" i="43"/>
  <c r="AC20" i="43"/>
  <c r="AB20" i="43"/>
  <c r="Z20" i="43"/>
  <c r="Y20" i="43" a="1"/>
  <c r="Y20" i="43" s="1"/>
  <c r="X20" i="43"/>
  <c r="W20" i="43" a="1"/>
  <c r="W20" i="43" s="1"/>
  <c r="V20" i="43"/>
  <c r="T20" i="43"/>
  <c r="S20" i="43"/>
  <c r="AD19" i="43"/>
  <c r="AC19" i="43"/>
  <c r="AB19" i="43"/>
  <c r="Z19" i="43"/>
  <c r="Y19" i="43" a="1"/>
  <c r="Y19" i="43" s="1"/>
  <c r="X19" i="43"/>
  <c r="W19" i="43" a="1"/>
  <c r="W19" i="43" s="1"/>
  <c r="V19" i="43"/>
  <c r="T19" i="43"/>
  <c r="S19" i="43"/>
  <c r="AD18" i="43"/>
  <c r="AC18" i="43"/>
  <c r="AB18" i="43"/>
  <c r="Z18" i="43"/>
  <c r="Y18" i="43" a="1"/>
  <c r="Y18" i="43" s="1"/>
  <c r="X18" i="43"/>
  <c r="W18" i="43" a="1"/>
  <c r="W18" i="43" s="1"/>
  <c r="V18" i="43"/>
  <c r="T18" i="43"/>
  <c r="S18" i="43"/>
  <c r="AD17" i="43"/>
  <c r="AC17" i="43"/>
  <c r="AB17" i="43"/>
  <c r="Z17" i="43"/>
  <c r="Y17" i="43" a="1"/>
  <c r="Y17" i="43" s="1"/>
  <c r="X17" i="43"/>
  <c r="W17" i="43" a="1"/>
  <c r="W17" i="43" s="1"/>
  <c r="V17" i="43"/>
  <c r="T17" i="43"/>
  <c r="S17" i="43"/>
  <c r="AD16" i="43"/>
  <c r="AC16" i="43"/>
  <c r="AB16" i="43"/>
  <c r="Z16" i="43"/>
  <c r="Y16" i="43" a="1"/>
  <c r="Y16" i="43" s="1"/>
  <c r="X16" i="43"/>
  <c r="W16" i="43" a="1"/>
  <c r="W16" i="43" s="1"/>
  <c r="V16" i="43"/>
  <c r="T16" i="43"/>
  <c r="S16" i="43"/>
  <c r="AD15" i="43"/>
  <c r="AC15" i="43"/>
  <c r="AB15" i="43"/>
  <c r="Z15" i="43"/>
  <c r="Y15" i="43" a="1"/>
  <c r="Y15" i="43" s="1"/>
  <c r="X15" i="43"/>
  <c r="W15" i="43" a="1"/>
  <c r="W15" i="43" s="1"/>
  <c r="V15" i="43"/>
  <c r="T15" i="43"/>
  <c r="S15" i="43"/>
  <c r="S27" i="43"/>
  <c r="N27" i="43" a="1"/>
  <c r="N27" i="43" s="1"/>
  <c r="T27" i="43" s="1"/>
  <c r="Q25" i="43"/>
  <c r="P25" i="43"/>
  <c r="O25" i="43"/>
  <c r="Y25" i="43" s="1" a="1"/>
  <c r="Y25" i="43" s="1"/>
  <c r="N25" i="43"/>
  <c r="V25" i="43" s="1"/>
  <c r="M25" i="43"/>
  <c r="T25" i="43" s="1"/>
  <c r="Q14" i="43"/>
  <c r="AC14" i="43" s="1"/>
  <c r="P14" i="43"/>
  <c r="O14" i="43"/>
  <c r="X14" i="43" s="1"/>
  <c r="N14" i="43"/>
  <c r="W14" i="43" s="1" a="1"/>
  <c r="W14" i="43" s="1"/>
  <c r="M14" i="43"/>
  <c r="Q13" i="43"/>
  <c r="P13" i="43"/>
  <c r="Z13" i="43" s="1"/>
  <c r="O13" i="43"/>
  <c r="X13" i="43" s="1"/>
  <c r="N13" i="43"/>
  <c r="M13" i="43"/>
  <c r="T13" i="43" s="1"/>
  <c r="Q12" i="43"/>
  <c r="AC12" i="43" s="1"/>
  <c r="P12" i="43"/>
  <c r="O12" i="43"/>
  <c r="X12" i="43" s="1"/>
  <c r="N12" i="43"/>
  <c r="V12" i="43" s="1"/>
  <c r="M12" i="43"/>
  <c r="Q11" i="43"/>
  <c r="P11" i="43"/>
  <c r="O11" i="43"/>
  <c r="X11" i="43" s="1"/>
  <c r="N11" i="43"/>
  <c r="V11" i="43" s="1"/>
  <c r="M11" i="43"/>
  <c r="Q10" i="43"/>
  <c r="P10" i="43"/>
  <c r="O10" i="43"/>
  <c r="N10" i="43"/>
  <c r="V10" i="43" s="1"/>
  <c r="M10" i="43"/>
  <c r="Q9" i="43"/>
  <c r="P9" i="43"/>
  <c r="Z9" i="43" s="1"/>
  <c r="O9" i="43"/>
  <c r="Y9" i="43" s="1" a="1"/>
  <c r="Y9" i="43" s="1"/>
  <c r="N9" i="43"/>
  <c r="W9" i="43" s="1" a="1"/>
  <c r="W9" i="43" s="1"/>
  <c r="M9" i="43"/>
  <c r="T9" i="43" s="1"/>
  <c r="Q8" i="43"/>
  <c r="P8" i="43"/>
  <c r="Z8" i="43" s="1"/>
  <c r="O8" i="43"/>
  <c r="X8" i="43" s="1"/>
  <c r="N8" i="43"/>
  <c r="W8" i="43" s="1" a="1"/>
  <c r="W8" i="43" s="1"/>
  <c r="M8" i="43"/>
  <c r="Q7" i="43"/>
  <c r="P7" i="43"/>
  <c r="O7" i="43"/>
  <c r="X7" i="43" s="1"/>
  <c r="N7" i="43"/>
  <c r="W7" i="43" s="1" a="1"/>
  <c r="W7" i="43" s="1"/>
  <c r="M7" i="43"/>
  <c r="Q6" i="43"/>
  <c r="P6" i="43"/>
  <c r="O6" i="43"/>
  <c r="N6" i="43"/>
  <c r="V6" i="43" s="1"/>
  <c r="M6" i="43"/>
  <c r="AE24" i="43" l="1"/>
  <c r="AF24" i="43"/>
  <c r="AG24" i="43"/>
  <c r="AH24" i="43"/>
  <c r="AI24" i="43"/>
  <c r="L24" i="43" a="1"/>
  <c r="J24" i="43" s="1"/>
  <c r="AE23" i="43"/>
  <c r="AF23" i="43"/>
  <c r="AG23" i="43"/>
  <c r="AH23" i="43"/>
  <c r="AI23" i="43"/>
  <c r="L23" i="43" a="1"/>
  <c r="J23" i="43" s="1"/>
  <c r="AE22" i="43"/>
  <c r="AF22" i="43"/>
  <c r="AG22" i="43"/>
  <c r="AH22" i="43"/>
  <c r="AI22" i="43"/>
  <c r="L22" i="43" a="1"/>
  <c r="J22" i="43" s="1"/>
  <c r="AE21" i="43"/>
  <c r="AF21" i="43"/>
  <c r="AG21" i="43"/>
  <c r="AH21" i="43"/>
  <c r="AI21" i="43"/>
  <c r="L21" i="43" a="1"/>
  <c r="J21" i="43" s="1"/>
  <c r="AE20" i="43"/>
  <c r="AF20" i="43"/>
  <c r="AG20" i="43"/>
  <c r="AH20" i="43"/>
  <c r="AI20" i="43"/>
  <c r="L20" i="43" a="1"/>
  <c r="J20" i="43" s="1"/>
  <c r="AE19" i="43"/>
  <c r="AF19" i="43"/>
  <c r="AG19" i="43"/>
  <c r="AH19" i="43"/>
  <c r="AI19" i="43"/>
  <c r="L19" i="43" a="1"/>
  <c r="J19" i="43" s="1"/>
  <c r="AE18" i="43"/>
  <c r="AF18" i="43"/>
  <c r="AG18" i="43"/>
  <c r="AH18" i="43"/>
  <c r="AI18" i="43"/>
  <c r="L18" i="43" a="1"/>
  <c r="J18" i="43" s="1"/>
  <c r="AE17" i="43"/>
  <c r="AF17" i="43"/>
  <c r="AG17" i="43"/>
  <c r="AH17" i="43"/>
  <c r="AI17" i="43"/>
  <c r="L17" i="43" a="1"/>
  <c r="J17" i="43" s="1"/>
  <c r="AE16" i="43"/>
  <c r="AF16" i="43"/>
  <c r="AG16" i="43"/>
  <c r="AH16" i="43"/>
  <c r="AI16" i="43"/>
  <c r="L16" i="43" a="1"/>
  <c r="J16" i="43" s="1"/>
  <c r="AE15" i="43"/>
  <c r="AF15" i="43"/>
  <c r="AG15" i="43"/>
  <c r="AH15" i="43"/>
  <c r="AI15" i="43"/>
  <c r="L15" i="43" a="1"/>
  <c r="J15" i="43" s="1"/>
  <c r="Y13" i="43" a="1"/>
  <c r="Y13" i="43" s="1"/>
  <c r="W11" i="43" a="1"/>
  <c r="W11" i="43" s="1"/>
  <c r="T10" i="43"/>
  <c r="Y8" i="43" a="1"/>
  <c r="Y8" i="43" s="1"/>
  <c r="AD14" i="43"/>
  <c r="AB14" i="43"/>
  <c r="T14" i="43"/>
  <c r="AB12" i="43"/>
  <c r="Y11" i="43" a="1"/>
  <c r="Y11" i="43" s="1"/>
  <c r="Y7" i="43" a="1"/>
  <c r="Y7" i="43" s="1"/>
  <c r="AB25" i="43"/>
  <c r="AC25" i="43"/>
  <c r="AD13" i="43"/>
  <c r="AC13" i="43"/>
  <c r="AB10" i="43"/>
  <c r="AC10" i="43"/>
  <c r="AB9" i="43"/>
  <c r="AC9" i="43"/>
  <c r="AB8" i="43"/>
  <c r="AC8" i="43"/>
  <c r="AD7" i="43"/>
  <c r="AC7" i="43"/>
  <c r="AD11" i="43"/>
  <c r="AC11" i="43"/>
  <c r="AB6" i="43"/>
  <c r="AC6" i="43"/>
  <c r="AD25" i="43"/>
  <c r="C27" i="43"/>
  <c r="AD6" i="43"/>
  <c r="W10" i="43" a="1"/>
  <c r="W10" i="43" s="1"/>
  <c r="AB13" i="43"/>
  <c r="W25" i="43" a="1"/>
  <c r="W25" i="43" s="1"/>
  <c r="V8" i="43"/>
  <c r="AD9" i="43"/>
  <c r="AB11" i="43"/>
  <c r="S13" i="43"/>
  <c r="AE13" i="43" s="1"/>
  <c r="V14" i="43"/>
  <c r="T6" i="43"/>
  <c r="AD10" i="43"/>
  <c r="Y14" i="43" a="1"/>
  <c r="Y14" i="43" s="1"/>
  <c r="Z12" i="43"/>
  <c r="S7" i="43"/>
  <c r="Z10" i="43"/>
  <c r="Z6" i="43"/>
  <c r="Y6" i="43" a="1"/>
  <c r="Y6" i="43" s="1"/>
  <c r="X6" i="43"/>
  <c r="W12" i="43" a="1"/>
  <c r="W12" i="43" s="1"/>
  <c r="W6" i="43" a="1"/>
  <c r="W6" i="43" s="1"/>
  <c r="S6" i="43"/>
  <c r="T7" i="43"/>
  <c r="S12" i="43"/>
  <c r="V7" i="43"/>
  <c r="T8" i="43"/>
  <c r="S8" i="43"/>
  <c r="AD8" i="43"/>
  <c r="S10" i="43"/>
  <c r="T11" i="43"/>
  <c r="W13" i="43" a="1"/>
  <c r="W13" i="43" s="1"/>
  <c r="V13" i="43"/>
  <c r="Z14" i="43"/>
  <c r="Z25" i="43"/>
  <c r="AB7" i="43"/>
  <c r="X9" i="43"/>
  <c r="Y10" i="43" a="1"/>
  <c r="Y10" i="43" s="1"/>
  <c r="X10" i="43"/>
  <c r="S11" i="43"/>
  <c r="T12" i="43"/>
  <c r="AD12" i="43"/>
  <c r="Z7" i="43"/>
  <c r="V9" i="43"/>
  <c r="Z11" i="43"/>
  <c r="Y12" i="43" a="1"/>
  <c r="Y12" i="43" s="1"/>
  <c r="S14" i="43"/>
  <c r="S25" i="43"/>
  <c r="S9" i="43"/>
  <c r="X25" i="43"/>
  <c r="C18" i="43" l="1" a="1"/>
  <c r="C24" i="43" a="1"/>
  <c r="C23" i="43" a="1"/>
  <c r="C22" i="43" a="1"/>
  <c r="C21" i="43" a="1"/>
  <c r="C20" i="43" a="1"/>
  <c r="C19" i="43" a="1"/>
  <c r="C17" i="43" a="1"/>
  <c r="C16" i="43" a="1"/>
  <c r="C15" i="43" a="1"/>
  <c r="AH13" i="43"/>
  <c r="AG7" i="43"/>
  <c r="L11" i="43" a="1"/>
  <c r="L9" i="43" a="1"/>
  <c r="AG13" i="43"/>
  <c r="L8" i="43" a="1"/>
  <c r="L13" i="43" a="1"/>
  <c r="L14" i="43" a="1"/>
  <c r="L10" i="43" a="1"/>
  <c r="L12" i="43" a="1"/>
  <c r="L7" i="43" a="1"/>
  <c r="J7" i="43" s="1"/>
  <c r="L6" i="43" a="1"/>
  <c r="C6" i="43" s="1" a="1"/>
  <c r="L25" i="43" a="1"/>
  <c r="J25" i="43" s="1"/>
  <c r="AH7" i="43"/>
  <c r="AI13" i="43"/>
  <c r="AI7" i="43"/>
  <c r="AF7" i="43"/>
  <c r="AI11" i="43"/>
  <c r="AE11" i="43"/>
  <c r="AH11" i="43"/>
  <c r="AF11" i="43"/>
  <c r="AG11" i="43"/>
  <c r="AH8" i="43"/>
  <c r="AG8" i="43"/>
  <c r="AI8" i="43"/>
  <c r="AF8" i="43"/>
  <c r="AE8" i="43"/>
  <c r="AF25" i="43"/>
  <c r="AH25" i="43"/>
  <c r="AG25" i="43"/>
  <c r="AI25" i="43"/>
  <c r="AE25" i="43"/>
  <c r="AF10" i="43"/>
  <c r="AI10" i="43"/>
  <c r="AE10" i="43"/>
  <c r="AH10" i="43"/>
  <c r="AG10" i="43"/>
  <c r="AI12" i="43"/>
  <c r="AE12" i="43"/>
  <c r="AH12" i="43"/>
  <c r="AF12" i="43"/>
  <c r="AG12" i="43"/>
  <c r="AF6" i="43"/>
  <c r="AI6" i="43"/>
  <c r="AE6" i="43"/>
  <c r="AG6" i="43"/>
  <c r="AH6" i="43"/>
  <c r="AF13" i="43"/>
  <c r="AE7" i="43"/>
  <c r="AG9" i="43"/>
  <c r="AF9" i="43"/>
  <c r="AI9" i="43"/>
  <c r="AH9" i="43"/>
  <c r="AE9" i="43"/>
  <c r="AG14" i="43"/>
  <c r="AH14" i="43"/>
  <c r="AF14" i="43"/>
  <c r="AE14" i="43"/>
  <c r="AI14" i="43"/>
  <c r="J11" i="43" l="1"/>
  <c r="J13" i="43"/>
  <c r="C13" i="43" a="1"/>
  <c r="J8" i="43"/>
  <c r="J10" i="43"/>
  <c r="J9" i="43"/>
  <c r="J12" i="43"/>
  <c r="J14" i="43"/>
  <c r="J6" i="43"/>
  <c r="C7" i="43" a="1"/>
  <c r="C8" i="43" a="1"/>
  <c r="C9" i="43" a="1"/>
  <c r="C10" i="43" a="1"/>
  <c r="C14" i="43" a="1"/>
  <c r="C12" i="43" a="1"/>
  <c r="C25" i="43" a="1"/>
  <c r="C11" i="43" a="1"/>
  <c r="L25" i="43"/>
  <c r="C25" i="43"/>
  <c r="L24" i="43"/>
  <c r="C24" i="43"/>
  <c r="L23" i="43"/>
  <c r="C23" i="43"/>
  <c r="L22" i="43"/>
  <c r="C22" i="43"/>
  <c r="L21" i="43"/>
  <c r="C21" i="43"/>
  <c r="L20" i="43"/>
  <c r="C20" i="43"/>
  <c r="L19" i="43"/>
  <c r="C19" i="43"/>
  <c r="L18" i="43"/>
  <c r="C18" i="43"/>
  <c r="L17" i="43"/>
  <c r="C17" i="43"/>
  <c r="L16" i="43"/>
  <c r="C16" i="43"/>
  <c r="L15" i="43"/>
  <c r="C15" i="43"/>
  <c r="L14" i="43"/>
  <c r="C14" i="43"/>
  <c r="L13" i="43"/>
  <c r="C13" i="43"/>
  <c r="L12" i="43"/>
  <c r="C12" i="43"/>
  <c r="L11" i="43"/>
  <c r="C11" i="43"/>
  <c r="L10" i="43"/>
  <c r="C10" i="43"/>
  <c r="L9" i="43"/>
  <c r="C9" i="43"/>
  <c r="L8" i="43"/>
  <c r="C8" i="43"/>
  <c r="L7" i="43"/>
  <c r="C7" i="43"/>
  <c r="L6" i="43"/>
  <c r="C6" i="4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<sst xmlns="http://schemas.openxmlformats.org/spreadsheetml/2006/main" count="80" uniqueCount="80">
  <si>
    <t>クラブ名</t>
    <rPh sb="3" eb="4">
      <t>メイ</t>
    </rPh>
    <phoneticPr fontId="1"/>
  </si>
  <si>
    <t>監督</t>
    <rPh sb="0" eb="2">
      <t>カントク</t>
    </rPh>
    <phoneticPr fontId="1"/>
  </si>
  <si>
    <t>コーチ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</si>
  <si>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</si>
  <si>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</si>
  <si>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</si>
  <si>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</si>
  <si>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</si>
  <si>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　</t>
    <phoneticPr fontId="1"/>
  </si>
  <si>
    <t xml:space="preserve"> 半角スペース</t>
    <rPh sb="1" eb="3">
      <t>ハンカク</t>
    </rPh>
    <phoneticPr fontId="1"/>
  </si>
  <si>
    <t xml:space="preserve"> 全角スペース</t>
    <rPh sb="1" eb="3">
      <t>ゼンカク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</si>
  <si>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</si>
  <si>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</si>
  <si>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 xml:space="preserve"> </t>
    <phoneticPr fontId="1"/>
  </si>
  <si>
    <t>判定</t>
    <rPh sb="0" eb="2">
      <t>ハンテイ</t>
    </rPh>
    <phoneticPr fontId="1"/>
  </si>
  <si>
    <t>帯同審判員</t>
    <rPh sb="0" eb="5">
      <t>タイドウシンパンイン</t>
    </rPh>
    <phoneticPr fontId="1"/>
  </si>
  <si>
    <t>省略 省略</t>
    <rPh sb="0" eb="2">
      <t>ショウリャク</t>
    </rPh>
    <rPh sb="3" eb="5">
      <t>ショウリャク</t>
    </rPh>
    <phoneticPr fontId="1"/>
  </si>
  <si>
    <t>オープン参加</t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</si>
  <si>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</si>
  <si>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</si>
  <si>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オープン参加</t>
    <rPh sb="4" eb="6">
      <t>サンカ</t>
    </rPh>
    <phoneticPr fontId="1"/>
  </si>
  <si>
    <t>入力必須</t>
    <rPh sb="0" eb="2">
      <t>ニュウリョク</t>
    </rPh>
    <rPh sb="2" eb="4">
      <t>ヒッス</t>
    </rPh>
    <phoneticPr fontId="1"/>
  </si>
  <si>
    <t>ふりがなは空文字で区切る</t>
    <rPh sb="5" eb="6">
      <t>カラ</t>
    </rPh>
    <rPh sb="6" eb="8">
      <t>モジ</t>
    </rPh>
    <rPh sb="9" eb="11">
      <t>クギ</t>
    </rPh>
    <phoneticPr fontId="1"/>
  </si>
  <si>
    <t>学年エラー</t>
    <rPh sb="0" eb="2">
      <t>ガクネン</t>
    </rPh>
    <phoneticPr fontId="1"/>
  </si>
  <si>
    <t>個人登録番号エラー</t>
    <rPh sb="0" eb="2">
      <t>コジン</t>
    </rPh>
    <rPh sb="2" eb="4">
      <t>トウロク</t>
    </rPh>
    <rPh sb="4" eb="6">
      <t>バンゴウ</t>
    </rPh>
    <phoneticPr fontId="1"/>
  </si>
  <si>
    <t>種目未選択</t>
    <rPh sb="0" eb="2">
      <t>シュモク</t>
    </rPh>
    <rPh sb="2" eb="3">
      <t>ミ</t>
    </rPh>
    <rPh sb="3" eb="5">
      <t>センタク</t>
    </rPh>
    <phoneticPr fontId="1"/>
  </si>
  <si>
    <t>大会成績未選択</t>
    <rPh sb="0" eb="2">
      <t>タイカイ</t>
    </rPh>
    <rPh sb="2" eb="4">
      <t>セイセキ</t>
    </rPh>
    <rPh sb="4" eb="5">
      <t>ミ</t>
    </rPh>
    <rPh sb="5" eb="7">
      <t>センタク</t>
    </rPh>
    <phoneticPr fontId="1"/>
  </si>
  <si>
    <t>優勝</t>
    <rPh sb="0" eb="2">
      <t>ユウショウ</t>
    </rPh>
    <phoneticPr fontId="1"/>
  </si>
  <si>
    <t>２位</t>
    <rPh sb="1" eb="2">
      <t>イ</t>
    </rPh>
    <phoneticPr fontId="1"/>
  </si>
  <si>
    <t>ベスト４</t>
    <phoneticPr fontId="1"/>
  </si>
  <si>
    <t>ベスト８</t>
    <phoneticPr fontId="1"/>
  </si>
  <si>
    <t>ふりがなが未入力</t>
    <rPh sb="5" eb="8">
      <t>ミニュウリョク</t>
    </rPh>
    <phoneticPr fontId="1"/>
  </si>
  <si>
    <t>審判資格が未入力</t>
    <rPh sb="0" eb="4">
      <t>シンパンシカク</t>
    </rPh>
    <rPh sb="5" eb="8">
      <t>ミニュウリョク</t>
    </rPh>
    <phoneticPr fontId="1"/>
  </si>
  <si>
    <t>男子A</t>
    <rPh sb="0" eb="2">
      <t>ダンシ</t>
    </rPh>
    <phoneticPr fontId="1"/>
  </si>
  <si>
    <t>男子B</t>
    <rPh sb="0" eb="2">
      <t>ダンシ</t>
    </rPh>
    <phoneticPr fontId="1"/>
  </si>
  <si>
    <t>男子C</t>
    <rPh sb="0" eb="2">
      <t>ダンシ</t>
    </rPh>
    <phoneticPr fontId="1"/>
  </si>
  <si>
    <t>女子A</t>
    <rPh sb="0" eb="2">
      <t>ジョシ</t>
    </rPh>
    <phoneticPr fontId="1"/>
  </si>
  <si>
    <t>女子B</t>
    <rPh sb="0" eb="2">
      <t>ジョシ</t>
    </rPh>
    <phoneticPr fontId="1"/>
  </si>
  <si>
    <t>女子C</t>
    <rPh sb="0" eb="2">
      <t>ジョシ</t>
    </rPh>
    <phoneticPr fontId="1"/>
  </si>
  <si>
    <t>備考</t>
    <rPh sb="0" eb="2">
      <t>ビコウ</t>
    </rPh>
    <phoneticPr fontId="1"/>
  </si>
  <si>
    <t>入力あり</t>
    <rPh sb="0" eb="2">
      <t>ニュウリョク</t>
    </rPh>
    <phoneticPr fontId="1"/>
  </si>
  <si>
    <t>氏名入力</t>
    <rPh sb="0" eb="4">
      <t>シメイニュウリョク</t>
    </rPh>
    <phoneticPr fontId="1"/>
  </si>
  <si>
    <t>氏名空白</t>
    <rPh sb="0" eb="2">
      <t>シメイ</t>
    </rPh>
    <rPh sb="2" eb="4">
      <t>クウハク</t>
    </rPh>
    <phoneticPr fontId="1"/>
  </si>
  <si>
    <t>ふりがな入力</t>
    <rPh sb="4" eb="6">
      <t>ニュウリョク</t>
    </rPh>
    <phoneticPr fontId="1"/>
  </si>
  <si>
    <t>ふりがな空白</t>
    <rPh sb="4" eb="6">
      <t>クウハク</t>
    </rPh>
    <phoneticPr fontId="1"/>
  </si>
  <si>
    <t>TRIM氏名</t>
    <rPh sb="4" eb="6">
      <t>シメイ</t>
    </rPh>
    <phoneticPr fontId="1"/>
  </si>
  <si>
    <t>TRIMふりがな</t>
    <phoneticPr fontId="1"/>
  </si>
  <si>
    <t>TRIM学年</t>
    <rPh sb="4" eb="6">
      <t>ガクネン</t>
    </rPh>
    <phoneticPr fontId="1"/>
  </si>
  <si>
    <t>TRIM個人登録番号</t>
    <rPh sb="4" eb="6">
      <t>コジン</t>
    </rPh>
    <rPh sb="6" eb="8">
      <t>トウロク</t>
    </rPh>
    <rPh sb="8" eb="10">
      <t>バンゴウ</t>
    </rPh>
    <phoneticPr fontId="1"/>
  </si>
  <si>
    <t>個人登録番号 
or 申請中</t>
    <rPh sb="0" eb="4">
      <t>コジントウロク</t>
    </rPh>
    <rPh sb="4" eb="6">
      <t>バンゴウ</t>
    </rPh>
    <rPh sb="11" eb="14">
      <t>シンセイチュウ</t>
    </rPh>
    <phoneticPr fontId="1"/>
  </si>
  <si>
    <t>6</t>
    <phoneticPr fontId="1"/>
  </si>
  <si>
    <t>5</t>
    <phoneticPr fontId="1"/>
  </si>
  <si>
    <t>4</t>
    <phoneticPr fontId="1"/>
  </si>
  <si>
    <t>3</t>
    <phoneticPr fontId="1"/>
  </si>
  <si>
    <t>2</t>
    <phoneticPr fontId="1"/>
  </si>
  <si>
    <t>1</t>
    <phoneticPr fontId="1"/>
  </si>
  <si>
    <t>個人登録番号数値</t>
    <rPh sb="0" eb="2">
      <t>コジン</t>
    </rPh>
    <rPh sb="2" eb="6">
      <t>トウロクバンゴウ</t>
    </rPh>
    <rPh sb="6" eb="8">
      <t>スウチ</t>
    </rPh>
    <phoneticPr fontId="1"/>
  </si>
  <si>
    <t>個人登録番号申請中</t>
    <rPh sb="0" eb="2">
      <t>コジン</t>
    </rPh>
    <rPh sb="2" eb="6">
      <t>トウロクバンゴウ</t>
    </rPh>
    <rPh sb="6" eb="9">
      <t>シンセイチュウ</t>
    </rPh>
    <phoneticPr fontId="1"/>
  </si>
  <si>
    <t>個人登録番号入力</t>
    <rPh sb="0" eb="4">
      <t>コジントウロク</t>
    </rPh>
    <rPh sb="4" eb="6">
      <t>バンゴウ</t>
    </rPh>
    <rPh sb="6" eb="8">
      <t>ニュウリョク</t>
    </rPh>
    <phoneticPr fontId="1"/>
  </si>
  <si>
    <t>Error</t>
    <phoneticPr fontId="1"/>
  </si>
  <si>
    <t>ERR種目</t>
    <rPh sb="3" eb="5">
      <t>シュモク</t>
    </rPh>
    <phoneticPr fontId="1"/>
  </si>
  <si>
    <t>ERR氏名</t>
    <rPh sb="3" eb="5">
      <t>シメイ</t>
    </rPh>
    <phoneticPr fontId="1"/>
  </si>
  <si>
    <t>ERRふりがな</t>
    <phoneticPr fontId="1"/>
  </si>
  <si>
    <t>ERR学年</t>
    <rPh sb="3" eb="5">
      <t>ガクネン</t>
    </rPh>
    <phoneticPr fontId="1"/>
  </si>
  <si>
    <t>ERR個人登録番号</t>
    <rPh sb="3" eb="9">
      <t>コジントウロクバンゴウ</t>
    </rPh>
    <phoneticPr fontId="1"/>
  </si>
  <si>
    <t>No</t>
    <phoneticPr fontId="1"/>
  </si>
  <si>
    <t>氏    名
(例：石川　一本)</t>
    <rPh sb="0" eb="1">
      <t>シ</t>
    </rPh>
    <rPh sb="5" eb="6">
      <t>ナ</t>
    </rPh>
    <rPh sb="8" eb="9">
      <t>レイ</t>
    </rPh>
    <rPh sb="10" eb="12">
      <t>イシカワ</t>
    </rPh>
    <rPh sb="13" eb="15">
      <t>イッポン</t>
    </rPh>
    <phoneticPr fontId="1"/>
  </si>
  <si>
    <t>ふりがな
(例：いしかわ　かずもと)</t>
    <rPh sb="6" eb="7">
      <t>レイ</t>
    </rPh>
    <phoneticPr fontId="1"/>
  </si>
  <si>
    <t>監督
コーチ</t>
    <rPh sb="0" eb="2">
      <t>カントク</t>
    </rPh>
    <phoneticPr fontId="1"/>
  </si>
  <si>
    <t>審判資格</t>
    <rPh sb="0" eb="2">
      <t>シンパン</t>
    </rPh>
    <rPh sb="2" eb="4">
      <t>シカク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</si>
  <si>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</si>
  <si>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</si>
  <si>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期限切れ</t>
    <rPh sb="0" eb="2">
      <t>キゲン</t>
    </rPh>
    <rPh sb="2" eb="3">
      <t>ギ</t>
    </rPh>
    <phoneticPr fontId="1"/>
  </si>
  <si>
    <t>取得中</t>
    <rPh sb="0" eb="3">
      <t>シュトクチュウ</t>
    </rPh>
    <phoneticPr fontId="1"/>
  </si>
  <si>
    <t>監督コーチ未選択</t>
    <rPh sb="0" eb="2">
      <t>カントク</t>
    </rPh>
    <rPh sb="5" eb="8">
      <t>ミセンタク</t>
    </rPh>
    <phoneticPr fontId="1"/>
  </si>
  <si>
    <t>TRIM監督コーチ</t>
    <rPh sb="4" eb="6">
      <t>カントク</t>
    </rPh>
    <phoneticPr fontId="1"/>
  </si>
  <si>
    <t>監督コーチ入力</t>
    <rPh sb="0" eb="2">
      <t>カントク</t>
    </rPh>
    <rPh sb="5" eb="7">
      <t>ニュウリョク</t>
    </rPh>
    <phoneticPr fontId="1"/>
  </si>
  <si>
    <t>審判資格入力</t>
    <rPh sb="0" eb="4">
      <t>シンパンシカク</t>
    </rPh>
    <rPh sb="4" eb="6">
      <t>ニュウリョク</t>
    </rPh>
    <phoneticPr fontId="1"/>
  </si>
  <si>
    <t>氏名が未入力</t>
    <rPh sb="0" eb="2">
      <t>シメイ</t>
    </rPh>
    <rPh sb="3" eb="6">
      <t>ミニュウリョク</t>
    </rPh>
    <phoneticPr fontId="1"/>
  </si>
  <si>
    <t>氏名は空文字で区切る</t>
    <rPh sb="0" eb="2">
      <t>シメイ</t>
    </rPh>
    <rPh sb="3" eb="4">
      <t>カラ</t>
    </rPh>
    <rPh sb="4" eb="6">
      <t>モジ</t>
    </rPh>
    <rPh sb="7" eb="9">
      <t>クギ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</si>
</sst>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&quot;Ver.&quot;#.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name val="Meiryo UI"/>
      <family val="3"/>
      <charset val="128"/>
    </font>
    <font>
      <sz val="16"/>
      <color rgb="FFFF0000"/>
      <name val="Meiryo UI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6"/>
      <color theme="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5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49" fontId="6" fillId="0" borderId="0" xfId="0" applyNumberFormat="1" applyFont="1" applyProtection="1">
      <alignment vertical="center"/>
      <protection hidden="1"/>
    </xf>
    <xf numFmtId="0" fontId="6" fillId="0" borderId="3" xfId="0" applyFont="1" applyBorder="1" applyProtection="1">
      <alignment vertical="center"/>
      <protection hidden="1"/>
    </xf>
    <xf numFmtId="0" fontId="6" fillId="0" borderId="4" xfId="0" applyFont="1" applyBorder="1" applyProtection="1">
      <alignment vertical="center"/>
      <protection hidden="1"/>
    </xf>
    <xf numFmtId="0" fontId="4" fillId="4" borderId="5" xfId="0" applyFont="1" applyFill="1" applyBorder="1" applyAlignment="1" applyProtection="1">
      <alignment horizontal="center" vertical="center" shrinkToFit="1"/>
      <protection hidden="1"/>
    </xf>
    <xf numFmtId="49" fontId="6" fillId="0" borderId="4" xfId="0" applyNumberFormat="1" applyFont="1" applyBorder="1" applyAlignment="1" applyProtection="1">
      <alignment horizontal="left" vertical="center"/>
      <protection hidden="1"/>
    </xf>
    <xf numFmtId="49" fontId="6" fillId="0" borderId="11" xfId="0" applyNumberFormat="1" applyFont="1" applyBorder="1" applyAlignment="1" applyProtection="1">
      <alignment horizontal="center" vertical="center"/>
      <protection hidden="1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8" xfId="0" applyNumberFormat="1" applyFont="1" applyBorder="1" applyAlignment="1" applyProtection="1">
      <alignment horizontal="left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9" xfId="0" applyNumberFormat="1" applyFont="1" applyBorder="1" applyAlignment="1" applyProtection="1">
      <alignment horizontal="center" vertical="center" shrinkToFit="1"/>
      <protection locked="0"/>
    </xf>
    <xf numFmtId="176" fontId="6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10" xfId="0" applyNumberFormat="1" applyFont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>
      <alignment vertical="center"/>
    </xf>
    <xf numFmtId="0" fontId="7" fillId="0" borderId="0" xfId="0" applyFont="1" applyAlignment="1" applyProtection="1">
      <alignment vertical="top" wrapText="1"/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49" fontId="4" fillId="3" borderId="1" xfId="0" applyNumberFormat="1" applyFont="1" applyFill="1" applyBorder="1">
      <alignment vertical="center"/>
    </xf>
    <xf numFmtId="49" fontId="6" fillId="0" borderId="5" xfId="0" applyNumberFormat="1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10" fillId="0" borderId="0" xfId="0" applyFont="1" applyProtection="1">
      <alignment vertical="center"/>
      <protection hidden="1"/>
    </xf>
    <xf numFmtId="0" fontId="8" fillId="5" borderId="5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/>
    </xf>
    <xf numFmtId="0" fontId="6" fillId="6" borderId="6" xfId="0" applyFont="1" applyFill="1" applyBorder="1">
      <alignment vertical="center"/>
    </xf>
    <xf numFmtId="0" fontId="6" fillId="6" borderId="7" xfId="0" applyFont="1" applyFill="1" applyBorder="1">
      <alignment vertical="center"/>
    </xf>
    <xf numFmtId="0" fontId="5" fillId="6" borderId="14" xfId="0" applyFont="1" applyFill="1" applyBorder="1" applyProtection="1">
      <alignment vertical="center"/>
      <protection hidden="1"/>
    </xf>
    <xf numFmtId="0" fontId="5" fillId="6" borderId="15" xfId="0" applyFont="1" applyFill="1" applyBorder="1" applyProtection="1">
      <alignment vertical="center"/>
      <protection hidden="1"/>
    </xf>
    <xf numFmtId="0" fontId="5" fillId="6" borderId="16" xfId="0" applyFont="1" applyFill="1" applyBorder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left" vertical="center" shrinkToFit="1"/>
      <protection locked="0"/>
    </xf>
    <xf numFmtId="176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0" applyNumberFormat="1" applyFont="1" applyBorder="1" applyAlignment="1" applyProtection="1">
      <alignment horizontal="center" vertical="center" shrinkToFit="1"/>
      <protection locked="0"/>
    </xf>
    <xf numFmtId="0" fontId="6" fillId="6" borderId="18" xfId="0" applyFont="1" applyFill="1" applyBorder="1">
      <alignment vertical="center"/>
    </xf>
    <xf numFmtId="0" fontId="6" fillId="6" borderId="2" xfId="0" applyFont="1" applyFill="1" applyBorder="1" applyProtection="1">
      <alignment vertical="center"/>
      <protection hidden="1"/>
    </xf>
    <xf numFmtId="0" fontId="6" fillId="6" borderId="1" xfId="0" applyFont="1" applyFill="1" applyBorder="1" applyProtection="1">
      <alignment vertical="center"/>
      <protection hidden="1"/>
    </xf>
    <xf numFmtId="0" fontId="6" fillId="6" borderId="8" xfId="0" applyFont="1" applyFill="1" applyBorder="1" applyProtection="1">
      <alignment vertical="center"/>
      <protection hidden="1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8"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strike val="0"/>
      </font>
      <fill>
        <patternFill>
          <bgColor theme="4"/>
        </patternFill>
      </fill>
    </dxf>
    <dxf>
      <font>
        <strike val="0"/>
        <color theme="0"/>
      </font>
      <fill>
        <patternFill>
          <bgColor rgb="FFFF33CC"/>
        </patternFill>
      </fill>
    </dxf>
  </dxfs>
  <tableStyles count="0" defaultTableStyle="TableStyleMedium2" defaultPivotStyle="PivotStyleLight16"/>
  <colors>
    <mruColors>
      <color rgb="FFFF33CC"/>
      <color rgb="FF747474"/>
      <color rgb="FFED0000"/>
      <color rgb="FFFF00FF"/>
      <color rgb="FFFF3399"/>
      <color rgb="FFFF99FF"/>
      <color rgb="FFFFFF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58"/>
  <sheetViews>
    <sheetView showGridLines="0" topLeftCell="A42" workbookViewId="0">
      <selection activeCell="B31" sqref="B31"/>
    </sheetView>
  </sheetViews>
  <sheetFormatPr defaultColWidth="9" defaultRowHeight="24" x14ac:dyDescent="0.15"/>
  <cols>
    <col min="1" max="1" width="9" style="1"/>
    <col min="2" max="2" width="46.25" style="2" bestFit="1" customWidth="1"/>
    <col min="3" max="3" width="8.625" style="1" customWidth="1"/>
    <col min="4" max="16384" width="9" style="1"/>
  </cols>
  <sheetData>
    <row r="2" spans="2:3" x14ac:dyDescent="0.15">
      <c r="B2" s="3" t="s">
        <v>11</v>
      </c>
    </row>
    <row r="3" spans="2:3" x14ac:dyDescent="0.15">
      <c r="B3" s="3" t="s">
        <v>12</v>
      </c>
    </row>
    <row r="5" spans="2:3" x14ac:dyDescent="0.15">
      <c r="B5" s="21" t="s">
        <v>50</v>
      </c>
      <c r="C5" s="18">
        <v>6</v>
      </c>
    </row>
    <row r="6" spans="2:3" x14ac:dyDescent="0.15">
      <c r="B6" s="21" t="s">
        <v>51</v>
      </c>
      <c r="C6" s="18">
        <v>5</v>
      </c>
    </row>
    <row r="7" spans="2:3" x14ac:dyDescent="0.15">
      <c r="B7" s="21" t="s">
        <v>52</v>
      </c>
      <c r="C7" s="18">
        <v>4</v>
      </c>
    </row>
    <row r="8" spans="2:3" x14ac:dyDescent="0.15">
      <c r="B8" s="21" t="s">
        <v>53</v>
      </c>
      <c r="C8" s="18">
        <v>3</v>
      </c>
    </row>
    <row r="9" spans="2:3" x14ac:dyDescent="0.15">
      <c r="B9" s="21" t="s">
        <v>54</v>
      </c>
      <c r="C9" s="18">
        <v>2</v>
      </c>
    </row>
    <row r="10" spans="2:3" x14ac:dyDescent="0.15">
      <c r="B10" s="21" t="s">
        <v>55</v>
      </c>
      <c r="C10" s="18">
        <v>1</v>
      </c>
    </row>
    <row r="11" spans="2:3" x14ac:dyDescent="0.15">
      <c r="B11" s="21" t="s">
        <v>18</v>
      </c>
      <c r="C11" s="18">
        <v>1</v>
      </c>
    </row>
    <row r="12" spans="2:3" x14ac:dyDescent="0.15">
      <c r="B12" s="21" t="s">
        <v>19</v>
      </c>
      <c r="C12" s="18">
        <v>1</v>
      </c>
    </row>
    <row r="14" spans="2:3" x14ac:dyDescent="0.15">
      <c r="B14" s="3"/>
    </row>
    <row r="15" spans="2:3" x14ac:dyDescent="0.15">
      <c r="B15" s="3" t="s">
        <v>20</v>
      </c>
    </row>
    <row r="17" spans="2:3" x14ac:dyDescent="0.15">
      <c r="B17" s="3"/>
    </row>
    <row r="18" spans="2:3" x14ac:dyDescent="0.15">
      <c r="B18" s="3" t="s">
        <v>3</v>
      </c>
    </row>
    <row r="19" spans="2:3" x14ac:dyDescent="0.15">
      <c r="B19" s="3" t="s">
        <v>4</v>
      </c>
    </row>
    <row r="20" spans="2:3" x14ac:dyDescent="0.15">
      <c r="B20" s="3" t="s">
        <v>5</v>
      </c>
    </row>
    <row r="21" spans="2:3" x14ac:dyDescent="0.15">
      <c r="B21" s="3" t="s">
        <v>6</v>
      </c>
    </row>
    <row r="22" spans="2:3" x14ac:dyDescent="0.15">
      <c r="B22" s="3" t="s">
        <v>7</v>
      </c>
    </row>
    <row r="23" spans="2:3" x14ac:dyDescent="0.15">
      <c r="B23" s="3" t="s">
        <v>17</v>
      </c>
    </row>
    <row r="25" spans="2:3" x14ac:dyDescent="0.15">
      <c r="B25" s="3" t="s">
        <v>13</v>
      </c>
      <c r="C25" s="1" t="s">
        <v>9</v>
      </c>
    </row>
    <row r="26" spans="2:3" x14ac:dyDescent="0.15">
      <c r="B26" s="3" t="s">
        <v>8</v>
      </c>
      <c r="C26" s="1" t="s">
        <v>10</v>
      </c>
    </row>
    <row r="28" spans="2:3" x14ac:dyDescent="0.15">
      <c r="B28" s="3" t="s">
        <v>21</v>
      </c>
    </row>
    <row r="29" spans="2:3" x14ac:dyDescent="0.15">
      <c r="B29" s="3" t="s">
        <v>78</v>
      </c>
    </row>
    <row r="30" spans="2:3" x14ac:dyDescent="0.15">
      <c r="B30" s="3" t="s">
        <v>79</v>
      </c>
    </row>
    <row r="31" spans="2:3" x14ac:dyDescent="0.15">
      <c r="B31" s="3" t="s">
        <v>31</v>
      </c>
    </row>
    <row r="32" spans="2:3" x14ac:dyDescent="0.15">
      <c r="B32" s="3" t="s">
        <v>22</v>
      </c>
    </row>
    <row r="33" spans="2:3" x14ac:dyDescent="0.15">
      <c r="B33" s="3" t="s">
        <v>23</v>
      </c>
    </row>
    <row r="34" spans="2:3" x14ac:dyDescent="0.15">
      <c r="B34" s="3" t="s">
        <v>24</v>
      </c>
    </row>
    <row r="35" spans="2:3" x14ac:dyDescent="0.15">
      <c r="B35" s="3" t="s">
        <v>25</v>
      </c>
    </row>
    <row r="36" spans="2:3" x14ac:dyDescent="0.15">
      <c r="B36" s="3" t="s">
        <v>74</v>
      </c>
    </row>
    <row r="37" spans="2:3" x14ac:dyDescent="0.15">
      <c r="B37" s="3" t="s">
        <v>32</v>
      </c>
    </row>
    <row r="38" spans="2:3" x14ac:dyDescent="0.15">
      <c r="B38" s="3" t="s">
        <v>26</v>
      </c>
    </row>
    <row r="40" spans="2:3" x14ac:dyDescent="0.15">
      <c r="B40" s="3" t="s">
        <v>33</v>
      </c>
      <c r="C40" s="18">
        <v>6</v>
      </c>
    </row>
    <row r="41" spans="2:3" x14ac:dyDescent="0.15">
      <c r="B41" s="3" t="s">
        <v>34</v>
      </c>
      <c r="C41" s="18">
        <v>4</v>
      </c>
    </row>
    <row r="42" spans="2:3" x14ac:dyDescent="0.15">
      <c r="B42" s="3" t="s">
        <v>35</v>
      </c>
      <c r="C42" s="18">
        <v>2</v>
      </c>
    </row>
    <row r="43" spans="2:3" x14ac:dyDescent="0.15">
      <c r="B43" s="3" t="s">
        <v>36</v>
      </c>
      <c r="C43" s="18">
        <v>6</v>
      </c>
    </row>
    <row r="44" spans="2:3" x14ac:dyDescent="0.15">
      <c r="B44" s="3" t="s">
        <v>37</v>
      </c>
      <c r="C44" s="18">
        <v>4</v>
      </c>
    </row>
    <row r="45" spans="2:3" x14ac:dyDescent="0.15">
      <c r="B45" s="3" t="s">
        <v>38</v>
      </c>
      <c r="C45" s="18">
        <v>2</v>
      </c>
    </row>
    <row r="47" spans="2:3" x14ac:dyDescent="0.15">
      <c r="B47" s="3" t="s">
        <v>27</v>
      </c>
    </row>
    <row r="48" spans="2:3" x14ac:dyDescent="0.15">
      <c r="B48" s="3" t="s">
        <v>28</v>
      </c>
    </row>
    <row r="49" spans="2:2" x14ac:dyDescent="0.15">
      <c r="B49" s="3" t="s">
        <v>29</v>
      </c>
    </row>
    <row r="50" spans="2:2" x14ac:dyDescent="0.15">
      <c r="B50" s="3" t="s">
        <v>30</v>
      </c>
    </row>
    <row r="52" spans="2:2" x14ac:dyDescent="0.15">
      <c r="B52" s="3" t="s">
        <v>70</v>
      </c>
    </row>
    <row r="53" spans="2:2" x14ac:dyDescent="0.15">
      <c r="B53" s="3" t="s">
        <v>71</v>
      </c>
    </row>
    <row r="54" spans="2:2" x14ac:dyDescent="0.15">
      <c r="B54" s="3" t="s">
        <v>72</v>
      </c>
    </row>
    <row r="55" spans="2:2" x14ac:dyDescent="0.15">
      <c r="B55" s="3" t="s">
        <v>73</v>
      </c>
    </row>
    <row r="57" spans="2:2" x14ac:dyDescent="0.15">
      <c r="B57" s="3" t="s">
        <v>1</v>
      </c>
    </row>
    <row r="58" spans="2:2" x14ac:dyDescent="0.15">
      <c r="B58" s="3" t="s">
        <v>2</v>
      </c>
    </row>
  </sheetData>
  <dataConsolidate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59999389629810485"/>
    <pageSetUpPr fitToPage="1"/>
  </sheetPr>
  <dimension ref="A1:AK27"/>
  <sheetViews>
    <sheetView showGridLines="0" tabSelected="1" zoomScaleNormal="100" workbookViewId="0">
      <pane ySplit="5" topLeftCell="A6" activePane="bottomLeft" state="frozen"/>
      <selection pane="bottomLeft" activeCell="E3" sqref="E3:F3"/>
    </sheetView>
  </sheetViews>
  <sheetFormatPr defaultColWidth="9" defaultRowHeight="21" x14ac:dyDescent="0.15"/>
  <cols>
    <col min="1" max="1" width="3.5" style="5" customWidth="1"/>
    <col min="2" max="2" width="5.75" style="5" bestFit="1" customWidth="1"/>
    <col min="3" max="3" width="6.875" style="5" bestFit="1" customWidth="1"/>
    <col min="4" max="4" width="10.875" style="5" customWidth="1"/>
    <col min="5" max="6" width="26.875" style="5" customWidth="1"/>
    <col min="7" max="7" width="14" style="5" bestFit="1" customWidth="1"/>
    <col min="8" max="8" width="27.375" style="6" customWidth="1"/>
    <col min="9" max="9" width="1.5" style="4" customWidth="1"/>
    <col min="10" max="10" width="33.625" style="4" customWidth="1"/>
    <col min="11" max="11" width="3.625" style="5" customWidth="1"/>
    <col min="12" max="35" width="5.625" style="27" hidden="1" customWidth="1"/>
    <col min="36" max="37" width="9" style="27" hidden="1" customWidth="1"/>
    <col min="38" max="16384" width="9" style="5"/>
  </cols>
  <sheetData>
    <row r="1" spans="1:37" x14ac:dyDescent="0.15">
      <c r="A1" s="46">
        <v>1</v>
      </c>
      <c r="B1" s="46"/>
      <c r="G1" s="4"/>
      <c r="H1" s="4"/>
      <c r="I1" s="5"/>
      <c r="J1" s="27"/>
      <c r="K1" s="27"/>
      <c r="AJ1" s="5"/>
      <c r="AK1" s="5"/>
    </row>
    <row r="2" spans="1:37" ht="8.25" customHeight="1" x14ac:dyDescent="0.15">
      <c r="A2" s="45"/>
      <c r="B2" s="45"/>
      <c r="G2" s="4"/>
      <c r="H2" s="4"/>
      <c r="I2" s="5"/>
      <c r="J2" s="27"/>
      <c r="K2" s="27"/>
      <c r="AJ2" s="5"/>
      <c r="AK2" s="5"/>
    </row>
    <row r="3" spans="1:37" s="1" customFormat="1" ht="37.5" customHeight="1" x14ac:dyDescent="0.15">
      <c r="B3" s="48" t="s">
        <v>0</v>
      </c>
      <c r="C3" s="48"/>
      <c r="D3" s="48"/>
      <c r="E3" s="47"/>
      <c r="F3" s="47"/>
    </row>
    <row r="4" spans="1:37" ht="15.75" customHeight="1" thickBot="1" x14ac:dyDescent="0.2">
      <c r="E4" s="19"/>
      <c r="F4" s="19"/>
      <c r="G4" s="19"/>
      <c r="H4" s="20"/>
    </row>
    <row r="5" spans="1:37" ht="36.75" customHeight="1" thickBot="1" x14ac:dyDescent="0.2">
      <c r="B5" s="29" t="s">
        <v>65</v>
      </c>
      <c r="C5" s="31" t="s">
        <v>14</v>
      </c>
      <c r="D5" s="28" t="s">
        <v>68</v>
      </c>
      <c r="E5" s="28" t="s">
        <v>66</v>
      </c>
      <c r="F5" s="28" t="s">
        <v>67</v>
      </c>
      <c r="G5" s="25" t="s">
        <v>69</v>
      </c>
      <c r="H5" s="26" t="s">
        <v>49</v>
      </c>
      <c r="J5" s="30" t="s">
        <v>39</v>
      </c>
      <c r="L5" s="27" t="s">
        <v>59</v>
      </c>
      <c r="M5" s="27" t="s">
        <v>75</v>
      </c>
      <c r="N5" s="27" t="s">
        <v>45</v>
      </c>
      <c r="O5" s="27" t="s">
        <v>46</v>
      </c>
      <c r="P5" s="27" t="s">
        <v>47</v>
      </c>
      <c r="Q5" s="27" t="s">
        <v>48</v>
      </c>
      <c r="S5" s="27" t="s">
        <v>40</v>
      </c>
      <c r="T5" s="27" t="s">
        <v>76</v>
      </c>
      <c r="V5" s="27" t="s">
        <v>41</v>
      </c>
      <c r="W5" s="27" t="s">
        <v>42</v>
      </c>
      <c r="X5" s="27" t="s">
        <v>43</v>
      </c>
      <c r="Y5" s="27" t="s">
        <v>44</v>
      </c>
      <c r="Z5" s="27" t="s">
        <v>77</v>
      </c>
      <c r="AB5" s="27" t="s">
        <v>58</v>
      </c>
      <c r="AC5" s="27" t="s">
        <v>56</v>
      </c>
      <c r="AD5" s="27" t="s">
        <v>57</v>
      </c>
      <c r="AE5" s="27" t="s">
        <v>60</v>
      </c>
      <c r="AF5" s="27" t="s">
        <v>61</v>
      </c>
      <c r="AG5" s="27" t="s">
        <v>62</v>
      </c>
      <c r="AH5" s="27" t="s">
        <v>63</v>
      </c>
      <c r="AI5" s="27" t="s">
        <v>64</v>
      </c>
    </row>
    <row r="6" spans="1:37" ht="25.5" customHeight="1" x14ac:dyDescent="0.15">
      <c r="B6" s="41">
        <v>1</v>
      </c>
      <c r="C6" s="42" t="str" cm="1">
        <f t="array" ref="C6">_xlfn.IFS(S6="X","",L6="OK","OK",TRUE,"NG")</f>
        <v/>
      </c>
      <c r="D6" s="37"/>
      <c r="E6" s="38"/>
      <c r="F6" s="38"/>
      <c r="G6" s="39"/>
      <c r="H6" s="40"/>
      <c r="J6" s="34" t="str">
        <f>IF(L6="OK","",L6)</f>
        <v/>
      </c>
      <c r="L6" s="27" t="str" cm="1">
        <f t="array" ref="L6">_xlfn.IFS(S6="X","",T6="X",ERR監督コーチ未選択,V6="X",ERR選手未入力,W6=0,ERR選手区切,X6="X",ERRふりがな未入力,Y6=0,ERRふりがな区切,Z6="X",ERR審判資格,AB6="X",ERR登録番号,AC6&amp;AD6="XX",ERR登録番号,TRUE,"OK")</f>
        <v/>
      </c>
      <c r="M6" s="27" t="str">
        <f>TRIM(D6)</f>
        <v/>
      </c>
      <c r="N6" s="27" t="str">
        <f>TRIM(E6)</f>
        <v/>
      </c>
      <c r="O6" s="27" t="str">
        <f>TRIM(F6)</f>
        <v/>
      </c>
      <c r="P6" s="27" t="str">
        <f>TRIM(G6)</f>
        <v/>
      </c>
      <c r="Q6" s="27" t="str">
        <f>TRIM(H6)</f>
        <v/>
      </c>
      <c r="S6" s="27" t="str">
        <f>IF(M6&amp;N6&amp;O6&amp;P6&amp;Q6="","X","O")</f>
        <v>X</v>
      </c>
      <c r="T6" s="27" t="str">
        <f>IF(M6="","X","O")</f>
        <v>X</v>
      </c>
      <c r="V6" s="27" t="str">
        <f>IF(TRIM(N6)="","X","O")</f>
        <v>X</v>
      </c>
      <c r="W6" s="27">
        <f t="array" ref="W6">MAX(IFERROR(FIND(区切文字,N6),0))</f>
        <v>0</v>
      </c>
      <c r="X6" s="27" t="str">
        <f>IF(O6="","X","O")</f>
        <v>X</v>
      </c>
      <c r="Y6" s="27">
        <f t="array" ref="Y6">MAX(IFERROR(FIND(区切文字,O6),0))</f>
        <v>0</v>
      </c>
      <c r="Z6" s="27" t="str">
        <f>IF(P6="","X","O")</f>
        <v>X</v>
      </c>
      <c r="AB6" s="27" t="str">
        <f>IF(Q6="","X","O")</f>
        <v>X</v>
      </c>
      <c r="AC6" s="27" t="str">
        <f>IF(AND(ISNUMBER(VALUE(Q6))=TRUE,LEN(Q6)=10),"O","X")</f>
        <v>X</v>
      </c>
      <c r="AD6" s="27" t="str">
        <f>IF(Q6="申請中","O","X")</f>
        <v>X</v>
      </c>
      <c r="AE6" s="27" t="str">
        <f>IF(AND(S6="O",T6="O"),"O","X")</f>
        <v>X</v>
      </c>
      <c r="AF6" s="27" t="str">
        <f>IF(AND(S6="O",V6="O",W6&lt;&gt;0),"O","X")</f>
        <v>X</v>
      </c>
      <c r="AG6" s="27" t="str">
        <f>IF(AND(S6="O",X6="O",Y6&lt;&gt;0),"O","X")</f>
        <v>X</v>
      </c>
      <c r="AH6" s="27" t="str">
        <f>IFERROR(IF(AND(S6="O",Z6="O",U6&gt;=AA6),"O","X"),"X")</f>
        <v>X</v>
      </c>
      <c r="AI6" s="27" t="str">
        <f>IF(AND(S6="O",AB6="O",OR(AC6="O",AD6="O")),"O","X")</f>
        <v>X</v>
      </c>
    </row>
    <row r="7" spans="1:37" ht="25.5" customHeight="1" x14ac:dyDescent="0.15">
      <c r="B7" s="32">
        <v>2</v>
      </c>
      <c r="C7" s="43" t="str" cm="1">
        <f t="array" ref="C7">_xlfn.IFS(S7="X","",L7="OK","OK",TRUE,"NG")</f>
        <v/>
      </c>
      <c r="D7" s="23"/>
      <c r="E7" s="12"/>
      <c r="F7" s="12"/>
      <c r="G7" s="14"/>
      <c r="H7" s="15"/>
      <c r="J7" s="35" t="str">
        <f t="shared" ref="J7:J25" si="0">IF(L7="OK","",L7)</f>
        <v/>
      </c>
      <c r="L7" s="27" t="str" cm="1">
        <f t="array" ref="L7">_xlfn.IFS(S7="X","",T7="X",ERR監督コーチ未選択,V7="X",ERR選手未入力,W7=0,ERR選手区切,X7="X",ERRふりがな未入力,Y7=0,ERRふりがな区切,Z7="X",ERR審判資格,AB7="X",ERR登録番号,AC7&amp;AD7="XX",ERR登録番号,TRUE,"OK")</f>
        <v/>
      </c>
      <c r="M7" s="27" t="str">
        <f t="shared" ref="M7:Q25" si="1">TRIM(D7)</f>
        <v/>
      </c>
      <c r="N7" s="27" t="str">
        <f t="shared" si="1"/>
        <v/>
      </c>
      <c r="O7" s="27" t="str">
        <f t="shared" si="1"/>
        <v/>
      </c>
      <c r="P7" s="27" t="str">
        <f t="shared" si="1"/>
        <v/>
      </c>
      <c r="Q7" s="27" t="str">
        <f t="shared" si="1"/>
        <v/>
      </c>
      <c r="S7" s="27" t="str">
        <f t="shared" ref="S7:S25" si="2">IF(M7&amp;N7&amp;O7&amp;P7&amp;Q7="","X","O")</f>
        <v>X</v>
      </c>
      <c r="T7" s="27" t="str">
        <f t="shared" ref="T7:T25" si="3">IF(M7="","X","O")</f>
        <v>X</v>
      </c>
      <c r="V7" s="27" t="str">
        <f t="shared" ref="V7:V25" si="4">IF(TRIM(N7)="","X","O")</f>
        <v>X</v>
      </c>
      <c r="W7" s="27">
        <f t="array" ref="W7">MAX(IFERROR(FIND(区切文字,N7),0))</f>
        <v>0</v>
      </c>
      <c r="X7" s="27" t="str">
        <f t="shared" ref="X7:X25" si="5">IF(O7="","X","O")</f>
        <v>X</v>
      </c>
      <c r="Y7" s="27">
        <f t="array" ref="Y7">MAX(IFERROR(FIND(区切文字,O7),0))</f>
        <v>0</v>
      </c>
      <c r="Z7" s="27" t="str">
        <f t="shared" ref="Z7:Z25" si="6">IF(P7="","X","O")</f>
        <v>X</v>
      </c>
      <c r="AB7" s="27" t="str">
        <f t="shared" ref="AB7:AB25" si="7">IF(Q7="","X","O")</f>
        <v>X</v>
      </c>
      <c r="AC7" s="27" t="str">
        <f t="shared" ref="AC7:AC25" si="8">IF(AND(ISNUMBER(VALUE(Q7))=TRUE,LEN(Q7)=10),"O","X")</f>
        <v>X</v>
      </c>
      <c r="AD7" s="27" t="str">
        <f t="shared" ref="AD7:AD25" si="9">IF(Q7="申請中","O","X")</f>
        <v>X</v>
      </c>
      <c r="AE7" s="27" t="str">
        <f t="shared" ref="AE7:AE25" si="10">IF(AND(S7="O",T7="O"),"O","X")</f>
        <v>X</v>
      </c>
      <c r="AF7" s="27" t="str">
        <f t="shared" ref="AF7:AF25" si="11">IF(AND(S7="O",V7="O",W7&lt;&gt;0),"O","X")</f>
        <v>X</v>
      </c>
      <c r="AG7" s="27" t="str">
        <f t="shared" ref="AG7:AG25" si="12">IF(AND(S7="O",X7="O",Y7&lt;&gt;0),"O","X")</f>
        <v>X</v>
      </c>
      <c r="AH7" s="27" t="str">
        <f t="shared" ref="AH7:AH25" si="13">IFERROR(IF(AND(S7="O",Z7="O",U7&gt;=AA7),"O","X"),"X")</f>
        <v>X</v>
      </c>
      <c r="AI7" s="27" t="str">
        <f t="shared" ref="AI7:AI25" si="14">IF(AND(S7="O",AB7="O",OR(AC7="O",AD7="O")),"O","X")</f>
        <v>X</v>
      </c>
    </row>
    <row r="8" spans="1:37" ht="25.5" customHeight="1" x14ac:dyDescent="0.15">
      <c r="B8" s="32">
        <v>3</v>
      </c>
      <c r="C8" s="43" t="str" cm="1">
        <f t="array" ref="C8">_xlfn.IFS(S8="X","",L8="OK","OK",TRUE,"NG")</f>
        <v/>
      </c>
      <c r="D8" s="23"/>
      <c r="E8" s="12"/>
      <c r="F8" s="12"/>
      <c r="G8" s="14"/>
      <c r="H8" s="15"/>
      <c r="J8" s="35" t="str">
        <f t="shared" si="0"/>
        <v/>
      </c>
      <c r="L8" s="27" t="str" cm="1">
        <f t="array" ref="L8">_xlfn.IFS(S8="X","",T8="X",ERR監督コーチ未選択,V8="X",ERR選手未入力,W8=0,ERR選手区切,X8="X",ERRふりがな未入力,Y8=0,ERRふりがな区切,Z8="X",ERR審判資格,AB8="X",ERR登録番号,AC8&amp;AD8="XX",ERR登録番号,TRUE,"OK")</f>
        <v/>
      </c>
      <c r="M8" s="27" t="str">
        <f t="shared" si="1"/>
        <v/>
      </c>
      <c r="N8" s="27" t="str">
        <f t="shared" si="1"/>
        <v/>
      </c>
      <c r="O8" s="27" t="str">
        <f t="shared" si="1"/>
        <v/>
      </c>
      <c r="P8" s="27" t="str">
        <f t="shared" si="1"/>
        <v/>
      </c>
      <c r="Q8" s="27" t="str">
        <f t="shared" si="1"/>
        <v/>
      </c>
      <c r="S8" s="27" t="str">
        <f t="shared" si="2"/>
        <v>X</v>
      </c>
      <c r="T8" s="27" t="str">
        <f t="shared" si="3"/>
        <v>X</v>
      </c>
      <c r="V8" s="27" t="str">
        <f t="shared" si="4"/>
        <v>X</v>
      </c>
      <c r="W8" s="27">
        <f t="array" ref="W8">MAX(IFERROR(FIND(区切文字,N8),0))</f>
        <v>0</v>
      </c>
      <c r="X8" s="27" t="str">
        <f t="shared" si="5"/>
        <v>X</v>
      </c>
      <c r="Y8" s="27">
        <f t="array" ref="Y8">MAX(IFERROR(FIND(区切文字,O8),0))</f>
        <v>0</v>
      </c>
      <c r="Z8" s="27" t="str">
        <f t="shared" si="6"/>
        <v>X</v>
      </c>
      <c r="AB8" s="27" t="str">
        <f t="shared" si="7"/>
        <v>X</v>
      </c>
      <c r="AC8" s="27" t="str">
        <f t="shared" si="8"/>
        <v>X</v>
      </c>
      <c r="AD8" s="27" t="str">
        <f t="shared" si="9"/>
        <v>X</v>
      </c>
      <c r="AE8" s="27" t="str">
        <f t="shared" si="10"/>
        <v>X</v>
      </c>
      <c r="AF8" s="27" t="str">
        <f t="shared" si="11"/>
        <v>X</v>
      </c>
      <c r="AG8" s="27" t="str">
        <f t="shared" si="12"/>
        <v>X</v>
      </c>
      <c r="AH8" s="27" t="str">
        <f t="shared" si="13"/>
        <v>X</v>
      </c>
      <c r="AI8" s="27" t="str">
        <f t="shared" si="14"/>
        <v>X</v>
      </c>
    </row>
    <row r="9" spans="1:37" ht="25.5" customHeight="1" x14ac:dyDescent="0.15">
      <c r="B9" s="32">
        <v>4</v>
      </c>
      <c r="C9" s="43" t="str" cm="1">
        <f t="array" ref="C9">_xlfn.IFS(S9="X","",L9="OK","OK",TRUE,"NG")</f>
        <v/>
      </c>
      <c r="D9" s="23"/>
      <c r="E9" s="12"/>
      <c r="F9" s="12"/>
      <c r="G9" s="14"/>
      <c r="H9" s="15"/>
      <c r="J9" s="35" t="str">
        <f t="shared" si="0"/>
        <v/>
      </c>
      <c r="L9" s="27" t="str" cm="1">
        <f t="array" ref="L9">_xlfn.IFS(S9="X","",T9="X",ERR監督コーチ未選択,V9="X",ERR選手未入力,W9=0,ERR選手区切,X9="X",ERRふりがな未入力,Y9=0,ERRふりがな区切,Z9="X",ERR審判資格,AB9="X",ERR登録番号,AC9&amp;AD9="XX",ERR登録番号,TRUE,"OK")</f>
        <v/>
      </c>
      <c r="M9" s="27" t="str">
        <f t="shared" si="1"/>
        <v/>
      </c>
      <c r="N9" s="27" t="str">
        <f t="shared" si="1"/>
        <v/>
      </c>
      <c r="O9" s="27" t="str">
        <f t="shared" si="1"/>
        <v/>
      </c>
      <c r="P9" s="27" t="str">
        <f t="shared" si="1"/>
        <v/>
      </c>
      <c r="Q9" s="27" t="str">
        <f t="shared" si="1"/>
        <v/>
      </c>
      <c r="S9" s="27" t="str">
        <f t="shared" si="2"/>
        <v>X</v>
      </c>
      <c r="T9" s="27" t="str">
        <f t="shared" si="3"/>
        <v>X</v>
      </c>
      <c r="V9" s="27" t="str">
        <f t="shared" si="4"/>
        <v>X</v>
      </c>
      <c r="W9" s="27">
        <f t="array" ref="W9">MAX(IFERROR(FIND(区切文字,N9),0))</f>
        <v>0</v>
      </c>
      <c r="X9" s="27" t="str">
        <f t="shared" si="5"/>
        <v>X</v>
      </c>
      <c r="Y9" s="27">
        <f t="array" ref="Y9">MAX(IFERROR(FIND(区切文字,O9),0))</f>
        <v>0</v>
      </c>
      <c r="Z9" s="27" t="str">
        <f t="shared" si="6"/>
        <v>X</v>
      </c>
      <c r="AB9" s="27" t="str">
        <f t="shared" si="7"/>
        <v>X</v>
      </c>
      <c r="AC9" s="27" t="str">
        <f t="shared" si="8"/>
        <v>X</v>
      </c>
      <c r="AD9" s="27" t="str">
        <f t="shared" si="9"/>
        <v>X</v>
      </c>
      <c r="AE9" s="27" t="str">
        <f t="shared" si="10"/>
        <v>X</v>
      </c>
      <c r="AF9" s="27" t="str">
        <f t="shared" si="11"/>
        <v>X</v>
      </c>
      <c r="AG9" s="27" t="str">
        <f t="shared" si="12"/>
        <v>X</v>
      </c>
      <c r="AH9" s="27" t="str">
        <f t="shared" si="13"/>
        <v>X</v>
      </c>
      <c r="AI9" s="27" t="str">
        <f t="shared" si="14"/>
        <v>X</v>
      </c>
    </row>
    <row r="10" spans="1:37" ht="25.5" customHeight="1" x14ac:dyDescent="0.15">
      <c r="B10" s="32">
        <v>5</v>
      </c>
      <c r="C10" s="43" t="str" cm="1">
        <f t="array" ref="C10">_xlfn.IFS(S10="X","",L10="OK","OK",TRUE,"NG")</f>
        <v/>
      </c>
      <c r="D10" s="23"/>
      <c r="E10" s="12"/>
      <c r="F10" s="12"/>
      <c r="G10" s="14"/>
      <c r="H10" s="15"/>
      <c r="J10" s="35" t="str">
        <f t="shared" si="0"/>
        <v/>
      </c>
      <c r="L10" s="27" t="str" cm="1">
        <f t="array" ref="L10">_xlfn.IFS(S10="X","",T10="X",ERR監督コーチ未選択,V10="X",ERR選手未入力,W10=0,ERR選手区切,X10="X",ERRふりがな未入力,Y10=0,ERRふりがな区切,Z10="X",ERR審判資格,AB10="X",ERR登録番号,AC10&amp;AD10="XX",ERR登録番号,TRUE,"OK")</f>
        <v/>
      </c>
      <c r="M10" s="27" t="str">
        <f t="shared" si="1"/>
        <v/>
      </c>
      <c r="N10" s="27" t="str">
        <f t="shared" si="1"/>
        <v/>
      </c>
      <c r="O10" s="27" t="str">
        <f t="shared" si="1"/>
        <v/>
      </c>
      <c r="P10" s="27" t="str">
        <f t="shared" si="1"/>
        <v/>
      </c>
      <c r="Q10" s="27" t="str">
        <f t="shared" si="1"/>
        <v/>
      </c>
      <c r="S10" s="27" t="str">
        <f t="shared" si="2"/>
        <v>X</v>
      </c>
      <c r="T10" s="27" t="str">
        <f t="shared" si="3"/>
        <v>X</v>
      </c>
      <c r="V10" s="27" t="str">
        <f t="shared" si="4"/>
        <v>X</v>
      </c>
      <c r="W10" s="27">
        <f t="array" ref="W10">MAX(IFERROR(FIND(区切文字,N10),0))</f>
        <v>0</v>
      </c>
      <c r="X10" s="27" t="str">
        <f t="shared" si="5"/>
        <v>X</v>
      </c>
      <c r="Y10" s="27">
        <f t="array" ref="Y10">MAX(IFERROR(FIND(区切文字,O10),0))</f>
        <v>0</v>
      </c>
      <c r="Z10" s="27" t="str">
        <f t="shared" si="6"/>
        <v>X</v>
      </c>
      <c r="AB10" s="27" t="str">
        <f t="shared" si="7"/>
        <v>X</v>
      </c>
      <c r="AC10" s="27" t="str">
        <f t="shared" si="8"/>
        <v>X</v>
      </c>
      <c r="AD10" s="27" t="str">
        <f t="shared" si="9"/>
        <v>X</v>
      </c>
      <c r="AE10" s="27" t="str">
        <f t="shared" si="10"/>
        <v>X</v>
      </c>
      <c r="AF10" s="27" t="str">
        <f t="shared" si="11"/>
        <v>X</v>
      </c>
      <c r="AG10" s="27" t="str">
        <f t="shared" si="12"/>
        <v>X</v>
      </c>
      <c r="AH10" s="27" t="str">
        <f t="shared" si="13"/>
        <v>X</v>
      </c>
      <c r="AI10" s="27" t="str">
        <f t="shared" si="14"/>
        <v>X</v>
      </c>
    </row>
    <row r="11" spans="1:37" ht="25.5" customHeight="1" x14ac:dyDescent="0.15">
      <c r="B11" s="32">
        <v>6</v>
      </c>
      <c r="C11" s="43" t="str" cm="1">
        <f t="array" ref="C11">_xlfn.IFS(S11="X","",L11="OK","OK",TRUE,"NG")</f>
        <v/>
      </c>
      <c r="D11" s="23"/>
      <c r="E11" s="12"/>
      <c r="F11" s="12"/>
      <c r="G11" s="14"/>
      <c r="H11" s="15"/>
      <c r="J11" s="35" t="str">
        <f t="shared" si="0"/>
        <v/>
      </c>
      <c r="L11" s="27" t="str" cm="1">
        <f t="array" ref="L11">_xlfn.IFS(S11="X","",T11="X",ERR監督コーチ未選択,V11="X",ERR選手未入力,W11=0,ERR選手区切,X11="X",ERRふりがな未入力,Y11=0,ERRふりがな区切,Z11="X",ERR審判資格,AB11="X",ERR登録番号,AC11&amp;AD11="XX",ERR登録番号,TRUE,"OK")</f>
        <v/>
      </c>
      <c r="M11" s="27" t="str">
        <f t="shared" si="1"/>
        <v/>
      </c>
      <c r="N11" s="27" t="str">
        <f t="shared" si="1"/>
        <v/>
      </c>
      <c r="O11" s="27" t="str">
        <f t="shared" si="1"/>
        <v/>
      </c>
      <c r="P11" s="27" t="str">
        <f t="shared" si="1"/>
        <v/>
      </c>
      <c r="Q11" s="27" t="str">
        <f t="shared" si="1"/>
        <v/>
      </c>
      <c r="S11" s="27" t="str">
        <f t="shared" si="2"/>
        <v>X</v>
      </c>
      <c r="T11" s="27" t="str">
        <f t="shared" si="3"/>
        <v>X</v>
      </c>
      <c r="V11" s="27" t="str">
        <f t="shared" si="4"/>
        <v>X</v>
      </c>
      <c r="W11" s="27">
        <f t="array" ref="W11">MAX(IFERROR(FIND(区切文字,N11),0))</f>
        <v>0</v>
      </c>
      <c r="X11" s="27" t="str">
        <f t="shared" si="5"/>
        <v>X</v>
      </c>
      <c r="Y11" s="27">
        <f t="array" ref="Y11">MAX(IFERROR(FIND(区切文字,O11),0))</f>
        <v>0</v>
      </c>
      <c r="Z11" s="27" t="str">
        <f t="shared" si="6"/>
        <v>X</v>
      </c>
      <c r="AB11" s="27" t="str">
        <f t="shared" si="7"/>
        <v>X</v>
      </c>
      <c r="AC11" s="27" t="str">
        <f t="shared" si="8"/>
        <v>X</v>
      </c>
      <c r="AD11" s="27" t="str">
        <f t="shared" si="9"/>
        <v>X</v>
      </c>
      <c r="AE11" s="27" t="str">
        <f t="shared" si="10"/>
        <v>X</v>
      </c>
      <c r="AF11" s="27" t="str">
        <f t="shared" si="11"/>
        <v>X</v>
      </c>
      <c r="AG11" s="27" t="str">
        <f t="shared" si="12"/>
        <v>X</v>
      </c>
      <c r="AH11" s="27" t="str">
        <f t="shared" si="13"/>
        <v>X</v>
      </c>
      <c r="AI11" s="27" t="str">
        <f t="shared" si="14"/>
        <v>X</v>
      </c>
    </row>
    <row r="12" spans="1:37" ht="25.5" customHeight="1" x14ac:dyDescent="0.15">
      <c r="B12" s="32">
        <v>7</v>
      </c>
      <c r="C12" s="43" t="str" cm="1">
        <f t="array" ref="C12">_xlfn.IFS(S12="X","",L12="OK","OK",TRUE,"NG")</f>
        <v/>
      </c>
      <c r="D12" s="23"/>
      <c r="E12" s="12"/>
      <c r="F12" s="12"/>
      <c r="G12" s="14"/>
      <c r="H12" s="15"/>
      <c r="J12" s="35" t="str">
        <f t="shared" si="0"/>
        <v/>
      </c>
      <c r="L12" s="27" t="str" cm="1">
        <f t="array" ref="L12">_xlfn.IFS(S12="X","",T12="X",ERR監督コーチ未選択,V12="X",ERR選手未入力,W12=0,ERR選手区切,X12="X",ERRふりがな未入力,Y12=0,ERRふりがな区切,Z12="X",ERR審判資格,AB12="X",ERR登録番号,AC12&amp;AD12="XX",ERR登録番号,TRUE,"OK")</f>
        <v/>
      </c>
      <c r="M12" s="27" t="str">
        <f t="shared" si="1"/>
        <v/>
      </c>
      <c r="N12" s="27" t="str">
        <f t="shared" si="1"/>
        <v/>
      </c>
      <c r="O12" s="27" t="str">
        <f t="shared" si="1"/>
        <v/>
      </c>
      <c r="P12" s="27" t="str">
        <f t="shared" si="1"/>
        <v/>
      </c>
      <c r="Q12" s="27" t="str">
        <f t="shared" si="1"/>
        <v/>
      </c>
      <c r="S12" s="27" t="str">
        <f t="shared" si="2"/>
        <v>X</v>
      </c>
      <c r="T12" s="27" t="str">
        <f t="shared" si="3"/>
        <v>X</v>
      </c>
      <c r="V12" s="27" t="str">
        <f t="shared" si="4"/>
        <v>X</v>
      </c>
      <c r="W12" s="27">
        <f t="array" ref="W12">MAX(IFERROR(FIND(区切文字,N12),0))</f>
        <v>0</v>
      </c>
      <c r="X12" s="27" t="str">
        <f t="shared" si="5"/>
        <v>X</v>
      </c>
      <c r="Y12" s="27">
        <f t="array" ref="Y12">MAX(IFERROR(FIND(区切文字,O12),0))</f>
        <v>0</v>
      </c>
      <c r="Z12" s="27" t="str">
        <f t="shared" si="6"/>
        <v>X</v>
      </c>
      <c r="AB12" s="27" t="str">
        <f t="shared" si="7"/>
        <v>X</v>
      </c>
      <c r="AC12" s="27" t="str">
        <f t="shared" si="8"/>
        <v>X</v>
      </c>
      <c r="AD12" s="27" t="str">
        <f t="shared" si="9"/>
        <v>X</v>
      </c>
      <c r="AE12" s="27" t="str">
        <f t="shared" si="10"/>
        <v>X</v>
      </c>
      <c r="AF12" s="27" t="str">
        <f t="shared" si="11"/>
        <v>X</v>
      </c>
      <c r="AG12" s="27" t="str">
        <f t="shared" si="12"/>
        <v>X</v>
      </c>
      <c r="AH12" s="27" t="str">
        <f t="shared" si="13"/>
        <v>X</v>
      </c>
      <c r="AI12" s="27" t="str">
        <f t="shared" si="14"/>
        <v>X</v>
      </c>
    </row>
    <row r="13" spans="1:37" ht="25.5" customHeight="1" x14ac:dyDescent="0.15">
      <c r="B13" s="32">
        <v>8</v>
      </c>
      <c r="C13" s="43" t="str" cm="1">
        <f t="array" ref="C13">_xlfn.IFS(S13="X","",L13="OK","OK",TRUE,"NG")</f>
        <v/>
      </c>
      <c r="D13" s="23"/>
      <c r="E13" s="12"/>
      <c r="F13" s="12"/>
      <c r="G13" s="14"/>
      <c r="H13" s="15"/>
      <c r="J13" s="35" t="str">
        <f t="shared" si="0"/>
        <v/>
      </c>
      <c r="L13" s="27" t="str" cm="1">
        <f t="array" ref="L13">_xlfn.IFS(S13="X","",T13="X",ERR監督コーチ未選択,V13="X",ERR選手未入力,W13=0,ERR選手区切,X13="X",ERRふりがな未入力,Y13=0,ERRふりがな区切,Z13="X",ERR審判資格,AB13="X",ERR登録番号,AC13&amp;AD13="XX",ERR登録番号,TRUE,"OK")</f>
        <v/>
      </c>
      <c r="M13" s="27" t="str">
        <f t="shared" si="1"/>
        <v/>
      </c>
      <c r="N13" s="27" t="str">
        <f t="shared" si="1"/>
        <v/>
      </c>
      <c r="O13" s="27" t="str">
        <f t="shared" si="1"/>
        <v/>
      </c>
      <c r="P13" s="27" t="str">
        <f t="shared" si="1"/>
        <v/>
      </c>
      <c r="Q13" s="27" t="str">
        <f t="shared" si="1"/>
        <v/>
      </c>
      <c r="S13" s="27" t="str">
        <f t="shared" si="2"/>
        <v>X</v>
      </c>
      <c r="T13" s="27" t="str">
        <f t="shared" si="3"/>
        <v>X</v>
      </c>
      <c r="V13" s="27" t="str">
        <f t="shared" si="4"/>
        <v>X</v>
      </c>
      <c r="W13" s="27">
        <f t="array" ref="W13">MAX(IFERROR(FIND(区切文字,N13),0))</f>
        <v>0</v>
      </c>
      <c r="X13" s="27" t="str">
        <f t="shared" si="5"/>
        <v>X</v>
      </c>
      <c r="Y13" s="27">
        <f t="array" ref="Y13">MAX(IFERROR(FIND(区切文字,O13),0))</f>
        <v>0</v>
      </c>
      <c r="Z13" s="27" t="str">
        <f t="shared" si="6"/>
        <v>X</v>
      </c>
      <c r="AB13" s="27" t="str">
        <f t="shared" si="7"/>
        <v>X</v>
      </c>
      <c r="AC13" s="27" t="str">
        <f t="shared" si="8"/>
        <v>X</v>
      </c>
      <c r="AD13" s="27" t="str">
        <f t="shared" si="9"/>
        <v>X</v>
      </c>
      <c r="AE13" s="27" t="str">
        <f t="shared" si="10"/>
        <v>X</v>
      </c>
      <c r="AF13" s="27" t="str">
        <f t="shared" si="11"/>
        <v>X</v>
      </c>
      <c r="AG13" s="27" t="str">
        <f t="shared" si="12"/>
        <v>X</v>
      </c>
      <c r="AH13" s="27" t="str">
        <f t="shared" si="13"/>
        <v>X</v>
      </c>
      <c r="AI13" s="27" t="str">
        <f t="shared" si="14"/>
        <v>X</v>
      </c>
    </row>
    <row r="14" spans="1:37" ht="25.5" customHeight="1" x14ac:dyDescent="0.15">
      <c r="B14" s="32">
        <v>9</v>
      </c>
      <c r="C14" s="43" t="str" cm="1">
        <f t="array" ref="C14">_xlfn.IFS(S14="X","",L14="OK","OK",TRUE,"NG")</f>
        <v/>
      </c>
      <c r="D14" s="23"/>
      <c r="E14" s="12"/>
      <c r="F14" s="12"/>
      <c r="G14" s="14"/>
      <c r="H14" s="15"/>
      <c r="J14" s="35" t="str">
        <f t="shared" si="0"/>
        <v/>
      </c>
      <c r="L14" s="27" t="str" cm="1">
        <f t="array" ref="L14">_xlfn.IFS(S14="X","",T14="X",ERR監督コーチ未選択,V14="X",ERR選手未入力,W14=0,ERR選手区切,X14="X",ERRふりがな未入力,Y14=0,ERRふりがな区切,Z14="X",ERR審判資格,AB14="X",ERR登録番号,AC14&amp;AD14="XX",ERR登録番号,TRUE,"OK")</f>
        <v/>
      </c>
      <c r="M14" s="27" t="str">
        <f t="shared" si="1"/>
        <v/>
      </c>
      <c r="N14" s="27" t="str">
        <f t="shared" si="1"/>
        <v/>
      </c>
      <c r="O14" s="27" t="str">
        <f t="shared" si="1"/>
        <v/>
      </c>
      <c r="P14" s="27" t="str">
        <f t="shared" si="1"/>
        <v/>
      </c>
      <c r="Q14" s="27" t="str">
        <f t="shared" si="1"/>
        <v/>
      </c>
      <c r="S14" s="27" t="str">
        <f t="shared" si="2"/>
        <v>X</v>
      </c>
      <c r="T14" s="27" t="str">
        <f t="shared" si="3"/>
        <v>X</v>
      </c>
      <c r="V14" s="27" t="str">
        <f t="shared" si="4"/>
        <v>X</v>
      </c>
      <c r="W14" s="27">
        <f t="array" ref="W14">MAX(IFERROR(FIND(区切文字,N14),0))</f>
        <v>0</v>
      </c>
      <c r="X14" s="27" t="str">
        <f t="shared" si="5"/>
        <v>X</v>
      </c>
      <c r="Y14" s="27">
        <f t="array" ref="Y14">MAX(IFERROR(FIND(区切文字,O14),0))</f>
        <v>0</v>
      </c>
      <c r="Z14" s="27" t="str">
        <f t="shared" si="6"/>
        <v>X</v>
      </c>
      <c r="AB14" s="27" t="str">
        <f t="shared" si="7"/>
        <v>X</v>
      </c>
      <c r="AC14" s="27" t="str">
        <f t="shared" si="8"/>
        <v>X</v>
      </c>
      <c r="AD14" s="27" t="str">
        <f t="shared" si="9"/>
        <v>X</v>
      </c>
      <c r="AE14" s="27" t="str">
        <f t="shared" si="10"/>
        <v>X</v>
      </c>
      <c r="AF14" s="27" t="str">
        <f t="shared" si="11"/>
        <v>X</v>
      </c>
      <c r="AG14" s="27" t="str">
        <f t="shared" si="12"/>
        <v>X</v>
      </c>
      <c r="AH14" s="27" t="str">
        <f t="shared" si="13"/>
        <v>X</v>
      </c>
      <c r="AI14" s="27" t="str">
        <f t="shared" si="14"/>
        <v>X</v>
      </c>
    </row>
    <row r="15" spans="1:37" ht="25.5" customHeight="1" x14ac:dyDescent="0.15">
      <c r="B15" s="32">
        <v>10</v>
      </c>
      <c r="C15" s="43" t="str" cm="1">
        <f t="array" ref="C15">_xlfn.IFS(S15="X","",L15="OK","OK",TRUE,"NG")</f>
        <v/>
      </c>
      <c r="D15" s="23"/>
      <c r="E15" s="12"/>
      <c r="F15" s="12"/>
      <c r="G15" s="14"/>
      <c r="H15" s="15"/>
      <c r="J15" s="35" t="str">
        <f t="shared" ref="J15:J24" si="15">IF(L15="OK","",L15)</f>
        <v/>
      </c>
      <c r="L15" s="27" t="str" cm="1">
        <f t="array" ref="L15">_xlfn.IFS(S15="X","",T15="X",ERR監督コーチ未選択,V15="X",ERR選手未入力,W15=0,ERR選手区切,X15="X",ERRふりがな未入力,Y15=0,ERRふりがな区切,Z15="X",ERR審判資格,AB15="X",ERR登録番号,AC15&amp;AD15="XX",ERR登録番号,TRUE,"OK")</f>
        <v/>
      </c>
      <c r="M15" s="27" t="str">
        <f t="shared" ref="M15:M24" si="16">TRIM(D15)</f>
        <v/>
      </c>
      <c r="N15" s="27" t="str">
        <f t="shared" ref="N15:N24" si="17">TRIM(E15)</f>
        <v/>
      </c>
      <c r="O15" s="27" t="str">
        <f t="shared" ref="O15:O24" si="18">TRIM(F15)</f>
        <v/>
      </c>
      <c r="P15" s="27" t="str">
        <f t="shared" ref="P15:P24" si="19">TRIM(G15)</f>
        <v/>
      </c>
      <c r="Q15" s="27" t="str">
        <f t="shared" ref="Q15:Q24" si="20">TRIM(H15)</f>
        <v/>
      </c>
      <c r="S15" s="27" t="str">
        <f t="shared" ref="S15:S24" si="21">IF(M15&amp;N15&amp;O15&amp;P15&amp;Q15="","X","O")</f>
        <v>X</v>
      </c>
      <c r="T15" s="27" t="str">
        <f t="shared" ref="T15:T24" si="22">IF(M15="","X","O")</f>
        <v>X</v>
      </c>
      <c r="V15" s="27" t="str">
        <f t="shared" ref="V15:V24" si="23">IF(TRIM(N15)="","X","O")</f>
        <v>X</v>
      </c>
      <c r="W15" s="27">
        <f t="array" ref="W15">MAX(IFERROR(FIND(区切文字,N15),0))</f>
        <v>0</v>
      </c>
      <c r="X15" s="27" t="str">
        <f t="shared" ref="X15:X24" si="24">IF(O15="","X","O")</f>
        <v>X</v>
      </c>
      <c r="Y15" s="27">
        <f t="array" ref="Y15">MAX(IFERROR(FIND(区切文字,O15),0))</f>
        <v>0</v>
      </c>
      <c r="Z15" s="27" t="str">
        <f t="shared" ref="Z15:Z24" si="25">IF(P15="","X","O")</f>
        <v>X</v>
      </c>
      <c r="AB15" s="27" t="str">
        <f t="shared" ref="AB15:AB24" si="26">IF(Q15="","X","O")</f>
        <v>X</v>
      </c>
      <c r="AC15" s="27" t="str">
        <f t="shared" ref="AC15:AC24" si="27">IF(AND(ISNUMBER(VALUE(Q15))=TRUE,LEN(Q15)=10),"O","X")</f>
        <v>X</v>
      </c>
      <c r="AD15" s="27" t="str">
        <f t="shared" ref="AD15:AD24" si="28">IF(Q15="申請中","O","X")</f>
        <v>X</v>
      </c>
      <c r="AE15" s="27" t="str">
        <f t="shared" ref="AE15:AE24" si="29">IF(AND(S15="O",T15="O"),"O","X")</f>
        <v>X</v>
      </c>
      <c r="AF15" s="27" t="str">
        <f t="shared" ref="AF15:AF24" si="30">IF(AND(S15="O",V15="O",W15&lt;&gt;0),"O","X")</f>
        <v>X</v>
      </c>
      <c r="AG15" s="27" t="str">
        <f t="shared" ref="AG15:AG24" si="31">IF(AND(S15="O",X15="O",Y15&lt;&gt;0),"O","X")</f>
        <v>X</v>
      </c>
      <c r="AH15" s="27" t="str">
        <f t="shared" ref="AH15:AH24" si="32">IFERROR(IF(AND(S15="O",Z15="O",U15&gt;=AA15),"O","X"),"X")</f>
        <v>X</v>
      </c>
      <c r="AI15" s="27" t="str">
        <f t="shared" ref="AI15:AI24" si="33">IF(AND(S15="O",AB15="O",OR(AC15="O",AD15="O")),"O","X")</f>
        <v>X</v>
      </c>
    </row>
    <row r="16" spans="1:37" ht="25.5" customHeight="1" x14ac:dyDescent="0.15">
      <c r="B16" s="32">
        <v>11</v>
      </c>
      <c r="C16" s="43" t="str" cm="1">
        <f t="array" ref="C16">_xlfn.IFS(S16="X","",L16="OK","OK",TRUE,"NG")</f>
        <v/>
      </c>
      <c r="D16" s="23"/>
      <c r="E16" s="12"/>
      <c r="F16" s="12"/>
      <c r="G16" s="14"/>
      <c r="H16" s="15"/>
      <c r="J16" s="35" t="str">
        <f t="shared" si="15"/>
        <v/>
      </c>
      <c r="L16" s="27" t="str" cm="1">
        <f t="array" ref="L16">_xlfn.IFS(S16="X","",T16="X",ERR監督コーチ未選択,V16="X",ERR選手未入力,W16=0,ERR選手区切,X16="X",ERRふりがな未入力,Y16=0,ERRふりがな区切,Z16="X",ERR審判資格,AB16="X",ERR登録番号,AC16&amp;AD16="XX",ERR登録番号,TRUE,"OK")</f>
        <v/>
      </c>
      <c r="M16" s="27" t="str">
        <f t="shared" si="16"/>
        <v/>
      </c>
      <c r="N16" s="27" t="str">
        <f t="shared" si="17"/>
        <v/>
      </c>
      <c r="O16" s="27" t="str">
        <f t="shared" si="18"/>
        <v/>
      </c>
      <c r="P16" s="27" t="str">
        <f t="shared" si="19"/>
        <v/>
      </c>
      <c r="Q16" s="27" t="str">
        <f t="shared" si="20"/>
        <v/>
      </c>
      <c r="S16" s="27" t="str">
        <f t="shared" si="21"/>
        <v>X</v>
      </c>
      <c r="T16" s="27" t="str">
        <f t="shared" si="22"/>
        <v>X</v>
      </c>
      <c r="V16" s="27" t="str">
        <f t="shared" si="23"/>
        <v>X</v>
      </c>
      <c r="W16" s="27">
        <f t="array" ref="W16">MAX(IFERROR(FIND(区切文字,N16),0))</f>
        <v>0</v>
      </c>
      <c r="X16" s="27" t="str">
        <f t="shared" si="24"/>
        <v>X</v>
      </c>
      <c r="Y16" s="27">
        <f t="array" ref="Y16">MAX(IFERROR(FIND(区切文字,O16),0))</f>
        <v>0</v>
      </c>
      <c r="Z16" s="27" t="str">
        <f t="shared" si="25"/>
        <v>X</v>
      </c>
      <c r="AB16" s="27" t="str">
        <f t="shared" si="26"/>
        <v>X</v>
      </c>
      <c r="AC16" s="27" t="str">
        <f t="shared" si="27"/>
        <v>X</v>
      </c>
      <c r="AD16" s="27" t="str">
        <f t="shared" si="28"/>
        <v>X</v>
      </c>
      <c r="AE16" s="27" t="str">
        <f t="shared" si="29"/>
        <v>X</v>
      </c>
      <c r="AF16" s="27" t="str">
        <f t="shared" si="30"/>
        <v>X</v>
      </c>
      <c r="AG16" s="27" t="str">
        <f t="shared" si="31"/>
        <v>X</v>
      </c>
      <c r="AH16" s="27" t="str">
        <f t="shared" si="32"/>
        <v>X</v>
      </c>
      <c r="AI16" s="27" t="str">
        <f t="shared" si="33"/>
        <v>X</v>
      </c>
    </row>
    <row r="17" spans="2:35" ht="25.5" customHeight="1" x14ac:dyDescent="0.15">
      <c r="B17" s="32">
        <v>12</v>
      </c>
      <c r="C17" s="43" t="str" cm="1">
        <f t="array" ref="C17">_xlfn.IFS(S17="X","",L17="OK","OK",TRUE,"NG")</f>
        <v/>
      </c>
      <c r="D17" s="23"/>
      <c r="E17" s="12"/>
      <c r="F17" s="12"/>
      <c r="G17" s="14"/>
      <c r="H17" s="15"/>
      <c r="J17" s="35" t="str">
        <f t="shared" si="15"/>
        <v/>
      </c>
      <c r="L17" s="27" t="str" cm="1">
        <f t="array" ref="L17">_xlfn.IFS(S17="X","",T17="X",ERR監督コーチ未選択,V17="X",ERR選手未入力,W17=0,ERR選手区切,X17="X",ERRふりがな未入力,Y17=0,ERRふりがな区切,Z17="X",ERR審判資格,AB17="X",ERR登録番号,AC17&amp;AD17="XX",ERR登録番号,TRUE,"OK")</f>
        <v/>
      </c>
      <c r="M17" s="27" t="str">
        <f t="shared" si="16"/>
        <v/>
      </c>
      <c r="N17" s="27" t="str">
        <f t="shared" si="17"/>
        <v/>
      </c>
      <c r="O17" s="27" t="str">
        <f t="shared" si="18"/>
        <v/>
      </c>
      <c r="P17" s="27" t="str">
        <f t="shared" si="19"/>
        <v/>
      </c>
      <c r="Q17" s="27" t="str">
        <f>TRIM(H17)</f>
        <v/>
      </c>
      <c r="S17" s="27" t="str">
        <f t="shared" si="21"/>
        <v>X</v>
      </c>
      <c r="T17" s="27" t="str">
        <f t="shared" si="22"/>
        <v>X</v>
      </c>
      <c r="V17" s="27" t="str">
        <f t="shared" si="23"/>
        <v>X</v>
      </c>
      <c r="W17" s="27">
        <f t="array" ref="W17">MAX(IFERROR(FIND(区切文字,N17),0))</f>
        <v>0</v>
      </c>
      <c r="X17" s="27" t="str">
        <f t="shared" si="24"/>
        <v>X</v>
      </c>
      <c r="Y17" s="27">
        <f t="array" ref="Y17">MAX(IFERROR(FIND(区切文字,O17),0))</f>
        <v>0</v>
      </c>
      <c r="Z17" s="27" t="str">
        <f t="shared" si="25"/>
        <v>X</v>
      </c>
      <c r="AB17" s="27" t="str">
        <f t="shared" si="26"/>
        <v>X</v>
      </c>
      <c r="AC17" s="27" t="str">
        <f t="shared" si="27"/>
        <v>X</v>
      </c>
      <c r="AD17" s="27" t="str">
        <f t="shared" si="28"/>
        <v>X</v>
      </c>
      <c r="AE17" s="27" t="str">
        <f t="shared" si="29"/>
        <v>X</v>
      </c>
      <c r="AF17" s="27" t="str">
        <f t="shared" si="30"/>
        <v>X</v>
      </c>
      <c r="AG17" s="27" t="str">
        <f t="shared" si="31"/>
        <v>X</v>
      </c>
      <c r="AH17" s="27" t="str">
        <f t="shared" si="32"/>
        <v>X</v>
      </c>
      <c r="AI17" s="27" t="str">
        <f t="shared" si="33"/>
        <v>X</v>
      </c>
    </row>
    <row r="18" spans="2:35" ht="25.5" customHeight="1" x14ac:dyDescent="0.15">
      <c r="B18" s="32">
        <v>13</v>
      </c>
      <c r="C18" s="43" t="str" cm="1">
        <f t="array" ref="C18">_xlfn.IFS(S18="X","",L18="OK","OK",TRUE,"NG")</f>
        <v/>
      </c>
      <c r="D18" s="23"/>
      <c r="E18" s="12"/>
      <c r="F18" s="12"/>
      <c r="G18" s="14"/>
      <c r="H18" s="15"/>
      <c r="J18" s="35" t="str">
        <f t="shared" si="15"/>
        <v/>
      </c>
      <c r="L18" s="27" t="str" cm="1">
        <f t="array" ref="L18">_xlfn.IFS(S18="X","",T18="X",ERR監督コーチ未選択,V18="X",ERR選手未入力,W18=0,ERR選手区切,X18="X",ERRふりがな未入力,Y18=0,ERRふりがな区切,Z18="X",ERR審判資格,AB18="X",ERR登録番号,AC18&amp;AD18="XX",ERR登録番号,TRUE,"OK")</f>
        <v/>
      </c>
      <c r="M18" s="27" t="str">
        <f t="shared" si="16"/>
        <v/>
      </c>
      <c r="N18" s="27" t="str">
        <f t="shared" si="17"/>
        <v/>
      </c>
      <c r="O18" s="27" t="str">
        <f t="shared" si="18"/>
        <v/>
      </c>
      <c r="P18" s="27" t="str">
        <f t="shared" si="19"/>
        <v/>
      </c>
      <c r="Q18" s="27" t="str">
        <f>TRIM(H18)</f>
        <v/>
      </c>
      <c r="S18" s="27" t="str">
        <f t="shared" si="21"/>
        <v>X</v>
      </c>
      <c r="T18" s="27" t="str">
        <f t="shared" si="22"/>
        <v>X</v>
      </c>
      <c r="V18" s="27" t="str">
        <f t="shared" si="23"/>
        <v>X</v>
      </c>
      <c r="W18" s="27">
        <f t="array" ref="W18">MAX(IFERROR(FIND(区切文字,N18),0))</f>
        <v>0</v>
      </c>
      <c r="X18" s="27" t="str">
        <f t="shared" si="24"/>
        <v>X</v>
      </c>
      <c r="Y18" s="27">
        <f t="array" ref="Y18">MAX(IFERROR(FIND(区切文字,O18),0))</f>
        <v>0</v>
      </c>
      <c r="Z18" s="27" t="str">
        <f t="shared" si="25"/>
        <v>X</v>
      </c>
      <c r="AB18" s="27" t="str">
        <f t="shared" si="26"/>
        <v>X</v>
      </c>
      <c r="AC18" s="27" t="str">
        <f t="shared" si="27"/>
        <v>X</v>
      </c>
      <c r="AD18" s="27" t="str">
        <f t="shared" si="28"/>
        <v>X</v>
      </c>
      <c r="AE18" s="27" t="str">
        <f t="shared" si="29"/>
        <v>X</v>
      </c>
      <c r="AF18" s="27" t="str">
        <f t="shared" si="30"/>
        <v>X</v>
      </c>
      <c r="AG18" s="27" t="str">
        <f t="shared" si="31"/>
        <v>X</v>
      </c>
      <c r="AH18" s="27" t="str">
        <f t="shared" si="32"/>
        <v>X</v>
      </c>
      <c r="AI18" s="27" t="str">
        <f t="shared" si="33"/>
        <v>X</v>
      </c>
    </row>
    <row r="19" spans="2:35" ht="25.5" customHeight="1" x14ac:dyDescent="0.15">
      <c r="B19" s="32">
        <v>14</v>
      </c>
      <c r="C19" s="43" t="str" cm="1">
        <f t="array" ref="C19">_xlfn.IFS(S19="X","",L19="OK","OK",TRUE,"NG")</f>
        <v/>
      </c>
      <c r="D19" s="23"/>
      <c r="E19" s="12"/>
      <c r="F19" s="12"/>
      <c r="G19" s="14"/>
      <c r="H19" s="15"/>
      <c r="J19" s="35" t="str">
        <f t="shared" si="15"/>
        <v/>
      </c>
      <c r="L19" s="27" t="str" cm="1">
        <f t="array" ref="L19">_xlfn.IFS(S19="X","",T19="X",ERR監督コーチ未選択,V19="X",ERR選手未入力,W19=0,ERR選手区切,X19="X",ERRふりがな未入力,Y19=0,ERRふりがな区切,Z19="X",ERR審判資格,AB19="X",ERR登録番号,AC19&amp;AD19="XX",ERR登録番号,TRUE,"OK")</f>
        <v/>
      </c>
      <c r="M19" s="27" t="str">
        <f t="shared" si="16"/>
        <v/>
      </c>
      <c r="N19" s="27" t="str">
        <f t="shared" si="17"/>
        <v/>
      </c>
      <c r="O19" s="27" t="str">
        <f t="shared" si="18"/>
        <v/>
      </c>
      <c r="P19" s="27" t="str">
        <f t="shared" si="19"/>
        <v/>
      </c>
      <c r="Q19" s="27" t="str">
        <f t="shared" si="20"/>
        <v/>
      </c>
      <c r="S19" s="27" t="str">
        <f t="shared" si="21"/>
        <v>X</v>
      </c>
      <c r="T19" s="27" t="str">
        <f t="shared" si="22"/>
        <v>X</v>
      </c>
      <c r="V19" s="27" t="str">
        <f t="shared" si="23"/>
        <v>X</v>
      </c>
      <c r="W19" s="27">
        <f t="array" ref="W19">MAX(IFERROR(FIND(区切文字,N19),0))</f>
        <v>0</v>
      </c>
      <c r="X19" s="27" t="str">
        <f t="shared" si="24"/>
        <v>X</v>
      </c>
      <c r="Y19" s="27">
        <f t="array" ref="Y19">MAX(IFERROR(FIND(区切文字,O19),0))</f>
        <v>0</v>
      </c>
      <c r="Z19" s="27" t="str">
        <f t="shared" si="25"/>
        <v>X</v>
      </c>
      <c r="AB19" s="27" t="str">
        <f t="shared" si="26"/>
        <v>X</v>
      </c>
      <c r="AC19" s="27" t="str">
        <f t="shared" si="27"/>
        <v>X</v>
      </c>
      <c r="AD19" s="27" t="str">
        <f t="shared" si="28"/>
        <v>X</v>
      </c>
      <c r="AE19" s="27" t="str">
        <f t="shared" si="29"/>
        <v>X</v>
      </c>
      <c r="AF19" s="27" t="str">
        <f t="shared" si="30"/>
        <v>X</v>
      </c>
      <c r="AG19" s="27" t="str">
        <f t="shared" si="31"/>
        <v>X</v>
      </c>
      <c r="AH19" s="27" t="str">
        <f t="shared" si="32"/>
        <v>X</v>
      </c>
      <c r="AI19" s="27" t="str">
        <f t="shared" si="33"/>
        <v>X</v>
      </c>
    </row>
    <row r="20" spans="2:35" ht="25.5" customHeight="1" x14ac:dyDescent="0.15">
      <c r="B20" s="32">
        <v>15</v>
      </c>
      <c r="C20" s="43" t="str" cm="1">
        <f t="array" ref="C20">_xlfn.IFS(S20="X","",L20="OK","OK",TRUE,"NG")</f>
        <v/>
      </c>
      <c r="D20" s="23"/>
      <c r="E20" s="12"/>
      <c r="F20" s="12"/>
      <c r="G20" s="14"/>
      <c r="H20" s="15"/>
      <c r="J20" s="35" t="str">
        <f t="shared" si="15"/>
        <v/>
      </c>
      <c r="L20" s="27" t="str" cm="1">
        <f t="array" ref="L20">_xlfn.IFS(S20="X","",T20="X",ERR監督コーチ未選択,V20="X",ERR選手未入力,W20=0,ERR選手区切,X20="X",ERRふりがな未入力,Y20=0,ERRふりがな区切,Z20="X",ERR審判資格,AB20="X",ERR登録番号,AC20&amp;AD20="XX",ERR登録番号,TRUE,"OK")</f>
        <v/>
      </c>
      <c r="M20" s="27" t="str">
        <f t="shared" si="16"/>
        <v/>
      </c>
      <c r="N20" s="27" t="str">
        <f t="shared" si="17"/>
        <v/>
      </c>
      <c r="O20" s="27" t="str">
        <f t="shared" si="18"/>
        <v/>
      </c>
      <c r="P20" s="27" t="str">
        <f t="shared" si="19"/>
        <v/>
      </c>
      <c r="Q20" s="27" t="str">
        <f t="shared" si="20"/>
        <v/>
      </c>
      <c r="S20" s="27" t="str">
        <f t="shared" si="21"/>
        <v>X</v>
      </c>
      <c r="T20" s="27" t="str">
        <f t="shared" si="22"/>
        <v>X</v>
      </c>
      <c r="V20" s="27" t="str">
        <f t="shared" si="23"/>
        <v>X</v>
      </c>
      <c r="W20" s="27">
        <f t="array" ref="W20">MAX(IFERROR(FIND(区切文字,N20),0))</f>
        <v>0</v>
      </c>
      <c r="X20" s="27" t="str">
        <f t="shared" si="24"/>
        <v>X</v>
      </c>
      <c r="Y20" s="27">
        <f t="array" ref="Y20">MAX(IFERROR(FIND(区切文字,O20),0))</f>
        <v>0</v>
      </c>
      <c r="Z20" s="27" t="str">
        <f t="shared" si="25"/>
        <v>X</v>
      </c>
      <c r="AB20" s="27" t="str">
        <f t="shared" si="26"/>
        <v>X</v>
      </c>
      <c r="AC20" s="27" t="str">
        <f t="shared" si="27"/>
        <v>X</v>
      </c>
      <c r="AD20" s="27" t="str">
        <f t="shared" si="28"/>
        <v>X</v>
      </c>
      <c r="AE20" s="27" t="str">
        <f t="shared" si="29"/>
        <v>X</v>
      </c>
      <c r="AF20" s="27" t="str">
        <f t="shared" si="30"/>
        <v>X</v>
      </c>
      <c r="AG20" s="27" t="str">
        <f t="shared" si="31"/>
        <v>X</v>
      </c>
      <c r="AH20" s="27" t="str">
        <f t="shared" si="32"/>
        <v>X</v>
      </c>
      <c r="AI20" s="27" t="str">
        <f t="shared" si="33"/>
        <v>X</v>
      </c>
    </row>
    <row r="21" spans="2:35" ht="25.5" customHeight="1" x14ac:dyDescent="0.15">
      <c r="B21" s="32">
        <v>16</v>
      </c>
      <c r="C21" s="43" t="str" cm="1">
        <f t="array" ref="C21">_xlfn.IFS(S21="X","",L21="OK","OK",TRUE,"NG")</f>
        <v/>
      </c>
      <c r="D21" s="23"/>
      <c r="E21" s="12"/>
      <c r="F21" s="12"/>
      <c r="G21" s="14"/>
      <c r="H21" s="15"/>
      <c r="J21" s="35" t="str">
        <f t="shared" si="15"/>
        <v/>
      </c>
      <c r="L21" s="27" t="str" cm="1">
        <f t="array" ref="L21">_xlfn.IFS(S21="X","",T21="X",ERR監督コーチ未選択,V21="X",ERR選手未入力,W21=0,ERR選手区切,X21="X",ERRふりがな未入力,Y21=0,ERRふりがな区切,Z21="X",ERR審判資格,AB21="X",ERR登録番号,AC21&amp;AD21="XX",ERR登録番号,TRUE,"OK")</f>
        <v/>
      </c>
      <c r="M21" s="27" t="str">
        <f t="shared" si="16"/>
        <v/>
      </c>
      <c r="N21" s="27" t="str">
        <f t="shared" si="17"/>
        <v/>
      </c>
      <c r="O21" s="27" t="str">
        <f t="shared" si="18"/>
        <v/>
      </c>
      <c r="P21" s="27" t="str">
        <f t="shared" si="19"/>
        <v/>
      </c>
      <c r="Q21" s="27" t="str">
        <f t="shared" si="20"/>
        <v/>
      </c>
      <c r="S21" s="27" t="str">
        <f t="shared" si="21"/>
        <v>X</v>
      </c>
      <c r="T21" s="27" t="str">
        <f t="shared" si="22"/>
        <v>X</v>
      </c>
      <c r="V21" s="27" t="str">
        <f t="shared" si="23"/>
        <v>X</v>
      </c>
      <c r="W21" s="27">
        <f t="array" ref="W21">MAX(IFERROR(FIND(区切文字,N21),0))</f>
        <v>0</v>
      </c>
      <c r="X21" s="27" t="str">
        <f t="shared" si="24"/>
        <v>X</v>
      </c>
      <c r="Y21" s="27">
        <f t="array" ref="Y21">MAX(IFERROR(FIND(区切文字,O21),0))</f>
        <v>0</v>
      </c>
      <c r="Z21" s="27" t="str">
        <f t="shared" si="25"/>
        <v>X</v>
      </c>
      <c r="AB21" s="27" t="str">
        <f t="shared" si="26"/>
        <v>X</v>
      </c>
      <c r="AC21" s="27" t="str">
        <f t="shared" si="27"/>
        <v>X</v>
      </c>
      <c r="AD21" s="27" t="str">
        <f t="shared" si="28"/>
        <v>X</v>
      </c>
      <c r="AE21" s="27" t="str">
        <f t="shared" si="29"/>
        <v>X</v>
      </c>
      <c r="AF21" s="27" t="str">
        <f t="shared" si="30"/>
        <v>X</v>
      </c>
      <c r="AG21" s="27" t="str">
        <f t="shared" si="31"/>
        <v>X</v>
      </c>
      <c r="AH21" s="27" t="str">
        <f t="shared" si="32"/>
        <v>X</v>
      </c>
      <c r="AI21" s="27" t="str">
        <f t="shared" si="33"/>
        <v>X</v>
      </c>
    </row>
    <row r="22" spans="2:35" ht="25.5" customHeight="1" x14ac:dyDescent="0.15">
      <c r="B22" s="32">
        <v>17</v>
      </c>
      <c r="C22" s="43" t="str" cm="1">
        <f t="array" ref="C22">_xlfn.IFS(S22="X","",L22="OK","OK",TRUE,"NG")</f>
        <v/>
      </c>
      <c r="D22" s="23"/>
      <c r="E22" s="12"/>
      <c r="F22" s="12"/>
      <c r="G22" s="14"/>
      <c r="H22" s="15"/>
      <c r="J22" s="35" t="str">
        <f t="shared" si="15"/>
        <v/>
      </c>
      <c r="L22" s="27" t="str" cm="1">
        <f t="array" ref="L22">_xlfn.IFS(S22="X","",T22="X",ERR監督コーチ未選択,V22="X",ERR選手未入力,W22=0,ERR選手区切,X22="X",ERRふりがな未入力,Y22=0,ERRふりがな区切,Z22="X",ERR審判資格,AB22="X",ERR登録番号,AC22&amp;AD22="XX",ERR登録番号,TRUE,"OK")</f>
        <v/>
      </c>
      <c r="M22" s="27" t="str">
        <f t="shared" si="16"/>
        <v/>
      </c>
      <c r="N22" s="27" t="str">
        <f t="shared" si="17"/>
        <v/>
      </c>
      <c r="O22" s="27" t="str">
        <f t="shared" si="18"/>
        <v/>
      </c>
      <c r="P22" s="27" t="str">
        <f t="shared" si="19"/>
        <v/>
      </c>
      <c r="Q22" s="27" t="str">
        <f t="shared" si="20"/>
        <v/>
      </c>
      <c r="S22" s="27" t="str">
        <f t="shared" si="21"/>
        <v>X</v>
      </c>
      <c r="T22" s="27" t="str">
        <f t="shared" si="22"/>
        <v>X</v>
      </c>
      <c r="V22" s="27" t="str">
        <f t="shared" si="23"/>
        <v>X</v>
      </c>
      <c r="W22" s="27">
        <f t="array" ref="W22">MAX(IFERROR(FIND(区切文字,N22),0))</f>
        <v>0</v>
      </c>
      <c r="X22" s="27" t="str">
        <f t="shared" si="24"/>
        <v>X</v>
      </c>
      <c r="Y22" s="27">
        <f t="array" ref="Y22">MAX(IFERROR(FIND(区切文字,O22),0))</f>
        <v>0</v>
      </c>
      <c r="Z22" s="27" t="str">
        <f t="shared" si="25"/>
        <v>X</v>
      </c>
      <c r="AB22" s="27" t="str">
        <f t="shared" si="26"/>
        <v>X</v>
      </c>
      <c r="AC22" s="27" t="str">
        <f t="shared" si="27"/>
        <v>X</v>
      </c>
      <c r="AD22" s="27" t="str">
        <f t="shared" si="28"/>
        <v>X</v>
      </c>
      <c r="AE22" s="27" t="str">
        <f t="shared" si="29"/>
        <v>X</v>
      </c>
      <c r="AF22" s="27" t="str">
        <f t="shared" si="30"/>
        <v>X</v>
      </c>
      <c r="AG22" s="27" t="str">
        <f t="shared" si="31"/>
        <v>X</v>
      </c>
      <c r="AH22" s="27" t="str">
        <f t="shared" si="32"/>
        <v>X</v>
      </c>
      <c r="AI22" s="27" t="str">
        <f t="shared" si="33"/>
        <v>X</v>
      </c>
    </row>
    <row r="23" spans="2:35" ht="25.5" customHeight="1" x14ac:dyDescent="0.15">
      <c r="B23" s="32">
        <v>18</v>
      </c>
      <c r="C23" s="43" t="str" cm="1">
        <f t="array" ref="C23">_xlfn.IFS(S23="X","",L23="OK","OK",TRUE,"NG")</f>
        <v/>
      </c>
      <c r="D23" s="23"/>
      <c r="E23" s="12"/>
      <c r="F23" s="12"/>
      <c r="G23" s="14"/>
      <c r="H23" s="15"/>
      <c r="J23" s="35" t="str">
        <f t="shared" si="15"/>
        <v/>
      </c>
      <c r="L23" s="27" t="str" cm="1">
        <f t="array" ref="L23">_xlfn.IFS(S23="X","",T23="X",ERR監督コーチ未選択,V23="X",ERR選手未入力,W23=0,ERR選手区切,X23="X",ERRふりがな未入力,Y23=0,ERRふりがな区切,Z23="X",ERR審判資格,AB23="X",ERR登録番号,AC23&amp;AD23="XX",ERR登録番号,TRUE,"OK")</f>
        <v/>
      </c>
      <c r="M23" s="27" t="str">
        <f t="shared" si="16"/>
        <v/>
      </c>
      <c r="N23" s="27" t="str">
        <f t="shared" si="17"/>
        <v/>
      </c>
      <c r="O23" s="27" t="str">
        <f t="shared" si="18"/>
        <v/>
      </c>
      <c r="P23" s="27" t="str">
        <f t="shared" si="19"/>
        <v/>
      </c>
      <c r="Q23" s="27" t="str">
        <f t="shared" si="20"/>
        <v/>
      </c>
      <c r="S23" s="27" t="str">
        <f t="shared" si="21"/>
        <v>X</v>
      </c>
      <c r="T23" s="27" t="str">
        <f t="shared" si="22"/>
        <v>X</v>
      </c>
      <c r="V23" s="27" t="str">
        <f t="shared" si="23"/>
        <v>X</v>
      </c>
      <c r="W23" s="27">
        <f t="array" ref="W23">MAX(IFERROR(FIND(区切文字,N23),0))</f>
        <v>0</v>
      </c>
      <c r="X23" s="27" t="str">
        <f t="shared" si="24"/>
        <v>X</v>
      </c>
      <c r="Y23" s="27">
        <f t="array" ref="Y23">MAX(IFERROR(FIND(区切文字,O23),0))</f>
        <v>0</v>
      </c>
      <c r="Z23" s="27" t="str">
        <f t="shared" si="25"/>
        <v>X</v>
      </c>
      <c r="AB23" s="27" t="str">
        <f t="shared" si="26"/>
        <v>X</v>
      </c>
      <c r="AC23" s="27" t="str">
        <f t="shared" si="27"/>
        <v>X</v>
      </c>
      <c r="AD23" s="27" t="str">
        <f t="shared" si="28"/>
        <v>X</v>
      </c>
      <c r="AE23" s="27" t="str">
        <f t="shared" si="29"/>
        <v>X</v>
      </c>
      <c r="AF23" s="27" t="str">
        <f t="shared" si="30"/>
        <v>X</v>
      </c>
      <c r="AG23" s="27" t="str">
        <f t="shared" si="31"/>
        <v>X</v>
      </c>
      <c r="AH23" s="27" t="str">
        <f t="shared" si="32"/>
        <v>X</v>
      </c>
      <c r="AI23" s="27" t="str">
        <f t="shared" si="33"/>
        <v>X</v>
      </c>
    </row>
    <row r="24" spans="2:35" ht="25.5" customHeight="1" x14ac:dyDescent="0.15">
      <c r="B24" s="32">
        <v>19</v>
      </c>
      <c r="C24" s="43" t="str" cm="1">
        <f t="array" ref="C24">_xlfn.IFS(S24="X","",L24="OK","OK",TRUE,"NG")</f>
        <v/>
      </c>
      <c r="D24" s="23"/>
      <c r="E24" s="12"/>
      <c r="F24" s="12"/>
      <c r="G24" s="14"/>
      <c r="H24" s="15"/>
      <c r="J24" s="35" t="str">
        <f t="shared" si="15"/>
        <v/>
      </c>
      <c r="L24" s="27" t="str" cm="1">
        <f t="array" ref="L24">_xlfn.IFS(S24="X","",T24="X",ERR監督コーチ未選択,V24="X",ERR選手未入力,W24=0,ERR選手区切,X24="X",ERRふりがな未入力,Y24=0,ERRふりがな区切,Z24="X",ERR審判資格,AB24="X",ERR登録番号,AC24&amp;AD24="XX",ERR登録番号,TRUE,"OK")</f>
        <v/>
      </c>
      <c r="M24" s="27" t="str">
        <f t="shared" si="16"/>
        <v/>
      </c>
      <c r="N24" s="27" t="str">
        <f t="shared" si="17"/>
        <v/>
      </c>
      <c r="O24" s="27" t="str">
        <f t="shared" si="18"/>
        <v/>
      </c>
      <c r="P24" s="27" t="str">
        <f t="shared" si="19"/>
        <v/>
      </c>
      <c r="Q24" s="27" t="str">
        <f t="shared" si="20"/>
        <v/>
      </c>
      <c r="S24" s="27" t="str">
        <f t="shared" si="21"/>
        <v>X</v>
      </c>
      <c r="T24" s="27" t="str">
        <f t="shared" si="22"/>
        <v>X</v>
      </c>
      <c r="V24" s="27" t="str">
        <f t="shared" si="23"/>
        <v>X</v>
      </c>
      <c r="W24" s="27">
        <f t="array" ref="W24">MAX(IFERROR(FIND(区切文字,N24),0))</f>
        <v>0</v>
      </c>
      <c r="X24" s="27" t="str">
        <f t="shared" si="24"/>
        <v>X</v>
      </c>
      <c r="Y24" s="27">
        <f t="array" ref="Y24">MAX(IFERROR(FIND(区切文字,O24),0))</f>
        <v>0</v>
      </c>
      <c r="Z24" s="27" t="str">
        <f t="shared" si="25"/>
        <v>X</v>
      </c>
      <c r="AB24" s="27" t="str">
        <f t="shared" si="26"/>
        <v>X</v>
      </c>
      <c r="AC24" s="27" t="str">
        <f t="shared" si="27"/>
        <v>X</v>
      </c>
      <c r="AD24" s="27" t="str">
        <f t="shared" si="28"/>
        <v>X</v>
      </c>
      <c r="AE24" s="27" t="str">
        <f t="shared" si="29"/>
        <v>X</v>
      </c>
      <c r="AF24" s="27" t="str">
        <f t="shared" si="30"/>
        <v>X</v>
      </c>
      <c r="AG24" s="27" t="str">
        <f t="shared" si="31"/>
        <v>X</v>
      </c>
      <c r="AH24" s="27" t="str">
        <f t="shared" si="32"/>
        <v>X</v>
      </c>
      <c r="AI24" s="27" t="str">
        <f t="shared" si="33"/>
        <v>X</v>
      </c>
    </row>
    <row r="25" spans="2:35" ht="25.5" customHeight="1" thickBot="1" x14ac:dyDescent="0.2">
      <c r="B25" s="33">
        <v>20</v>
      </c>
      <c r="C25" s="44" t="str" cm="1">
        <f t="array" ref="C25">_xlfn.IFS(S25="X","",L25="OK","OK",TRUE,"NG")</f>
        <v/>
      </c>
      <c r="D25" s="24"/>
      <c r="E25" s="13"/>
      <c r="F25" s="13"/>
      <c r="G25" s="16"/>
      <c r="H25" s="17"/>
      <c r="J25" s="36" t="str">
        <f t="shared" si="0"/>
        <v/>
      </c>
      <c r="L25" s="27" t="str" cm="1">
        <f t="array" ref="L25">_xlfn.IFS(S25="X","",T25="X",ERR監督コーチ未選択,V25="X",ERR選手未入力,W25=0,ERR選手区切,X25="X",ERRふりがな未入力,Y25=0,ERRふりがな区切,Z25="X",ERR審判資格,AB25="X",ERR登録番号,AC25&amp;AD25="XX",ERR登録番号,TRUE,"OK")</f>
        <v/>
      </c>
      <c r="M25" s="27" t="str">
        <f t="shared" si="1"/>
        <v/>
      </c>
      <c r="N25" s="27" t="str">
        <f t="shared" si="1"/>
        <v/>
      </c>
      <c r="O25" s="27" t="str">
        <f t="shared" si="1"/>
        <v/>
      </c>
      <c r="P25" s="27" t="str">
        <f t="shared" si="1"/>
        <v/>
      </c>
      <c r="Q25" s="27" t="str">
        <f t="shared" si="1"/>
        <v/>
      </c>
      <c r="S25" s="27" t="str">
        <f t="shared" si="2"/>
        <v>X</v>
      </c>
      <c r="T25" s="27" t="str">
        <f t="shared" si="3"/>
        <v>X</v>
      </c>
      <c r="V25" s="27" t="str">
        <f t="shared" si="4"/>
        <v>X</v>
      </c>
      <c r="W25" s="27">
        <f t="array" ref="W25">MAX(IFERROR(FIND(区切文字,N25),0))</f>
        <v>0</v>
      </c>
      <c r="X25" s="27" t="str">
        <f t="shared" si="5"/>
        <v>X</v>
      </c>
      <c r="Y25" s="27">
        <f t="array" ref="Y25">MAX(IFERROR(FIND(区切文字,O25),0))</f>
        <v>0</v>
      </c>
      <c r="Z25" s="27" t="str">
        <f t="shared" si="6"/>
        <v>X</v>
      </c>
      <c r="AB25" s="27" t="str">
        <f t="shared" si="7"/>
        <v>X</v>
      </c>
      <c r="AC25" s="27" t="str">
        <f t="shared" si="8"/>
        <v>X</v>
      </c>
      <c r="AD25" s="27" t="str">
        <f t="shared" si="9"/>
        <v>X</v>
      </c>
      <c r="AE25" s="27" t="str">
        <f t="shared" si="10"/>
        <v>X</v>
      </c>
      <c r="AF25" s="27" t="str">
        <f t="shared" si="11"/>
        <v>X</v>
      </c>
      <c r="AG25" s="27" t="str">
        <f t="shared" si="12"/>
        <v>X</v>
      </c>
      <c r="AH25" s="27" t="str">
        <f t="shared" si="13"/>
        <v>X</v>
      </c>
      <c r="AI25" s="27" t="str">
        <f t="shared" si="14"/>
        <v>X</v>
      </c>
    </row>
    <row r="26" spans="2:35" s="27" customFormat="1" ht="6.75" customHeight="1" x14ac:dyDescent="0.15">
      <c r="B26" s="5"/>
      <c r="C26" s="5"/>
      <c r="D26" s="5"/>
      <c r="E26" s="5"/>
      <c r="F26" s="5"/>
      <c r="G26" s="5"/>
      <c r="H26" s="6"/>
      <c r="I26" s="4"/>
      <c r="J26" s="4"/>
      <c r="K26" s="5"/>
    </row>
    <row r="27" spans="2:35" s="27" customFormat="1" ht="25.5" hidden="1" customHeight="1" thickBot="1" x14ac:dyDescent="0.2">
      <c r="B27" s="5"/>
      <c r="C27" s="7" t="str">
        <f>IF(S27&amp;T27&amp;U27="OO","OK","NG")</f>
        <v>OK</v>
      </c>
      <c r="D27" s="9" t="s">
        <v>15</v>
      </c>
      <c r="E27" s="22" t="s">
        <v>16</v>
      </c>
      <c r="F27" s="10"/>
      <c r="G27" s="8"/>
      <c r="H27" s="11"/>
      <c r="I27" s="4"/>
      <c r="J27" s="4"/>
      <c r="K27" s="5"/>
      <c r="N27" s="27">
        <f t="array" ref="N27">MAX(IFERROR(FIND(区切文字,TRIM(E27)),0))</f>
        <v>3</v>
      </c>
      <c r="S27" s="27" t="str">
        <f>IF(E27&amp;F27&amp;G27&amp;H27="","X","O")</f>
        <v>O</v>
      </c>
      <c r="T27" s="27" t="str">
        <f t="shared" ref="T27" si="34">IF(AND(S27="O",N27=0),"X","O")</f>
        <v>O</v>
      </c>
    </row>
  </sheetData>
  <sheetProtection algorithmName="SHA-512" hashValue="F6/rJmuez/70xRHJJUZkYcbe7Yl33L1mNyfzjGz5N96elaeHO0gt0gczoI/yQULnuxgklfaRxNAOUebjOeM4cg==" saltValue="6ynGY5QW71Yv+4mF0GT9xw==" spinCount="100000" sheet="1" objects="1" scenarios="1"/>
  <mergeCells count="3">
    <mergeCell ref="A1:B1"/>
    <mergeCell ref="E3:F3"/>
    <mergeCell ref="B3:D3"/>
  </mergeCells>
  <phoneticPr fontId="1"/>
  <conditionalFormatting sqref="D6:D25">
    <cfRule type="expression" dxfId="7" priority="3">
      <formula>LEFT($D6,2)="女子"</formula>
    </cfRule>
    <cfRule type="expression" dxfId="6" priority="4">
      <formula>LEFT($D6,2)="男子"</formula>
    </cfRule>
    <cfRule type="expression" dxfId="5" priority="5">
      <formula>AND($S6="O",$AE6="X")</formula>
    </cfRule>
  </conditionalFormatting>
  <conditionalFormatting sqref="E3">
    <cfRule type="expression" dxfId="4" priority="1">
      <formula>$E3=""</formula>
    </cfRule>
  </conditionalFormatting>
  <conditionalFormatting sqref="E6:E25">
    <cfRule type="expression" dxfId="3" priority="6">
      <formula>AND($S6="O",$AF6="X")</formula>
    </cfRule>
  </conditionalFormatting>
  <conditionalFormatting sqref="F6:F25">
    <cfRule type="expression" dxfId="2" priority="7">
      <formula>AND($S6="O",$AG6="X")</formula>
    </cfRule>
  </conditionalFormatting>
  <conditionalFormatting sqref="G6:G25">
    <cfRule type="expression" dxfId="1" priority="8">
      <formula>AND($S6="O",$AH6="X")</formula>
    </cfRule>
  </conditionalFormatting>
  <conditionalFormatting sqref="H6:H25">
    <cfRule type="expression" dxfId="0" priority="9">
      <formula>AND($S6="O",$AI6="X")</formula>
    </cfRule>
  </conditionalFormatting>
  <dataValidations count="2">
    <dataValidation type="list" allowBlank="1" showInputMessage="1" showErrorMessage="1" sqref="G6:G25">
      <formula1>審判資格</formula1>
    </dataValidation>
    <dataValidation type="list" allowBlank="1" showInputMessage="1" showErrorMessage="1" sqref="D6:D25">
      <formula1>監督コーチ</formula1>
    </dataValidation>
  </dataValidation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22</vt:i4>
      </vt:variant>
    </vt:vector>
  </HeadingPairs>
  <TitlesOfParts>
    <vt:vector size="24" baseType="lpstr">
      <vt:lpstr>データ</vt:lpstr>
      <vt:lpstr>監督コーチ</vt:lpstr>
      <vt:lpstr>ERRふりがな区切</vt:lpstr>
      <vt:lpstr>ERRふりがな未入力</vt:lpstr>
      <vt:lpstr>ERR学年</vt:lpstr>
      <vt:lpstr>ERR監督コーチ未選択</vt:lpstr>
      <vt:lpstr>ERR種目未選択</vt:lpstr>
      <vt:lpstr>ERR審判資格</vt:lpstr>
      <vt:lpstr>ERR選手区切</vt:lpstr>
      <vt:lpstr>ERR選手未入力</vt:lpstr>
      <vt:lpstr>ERR大会成績未選択</vt:lpstr>
      <vt:lpstr>ERR登録番号</vt:lpstr>
      <vt:lpstr>ERR必須入力</vt:lpstr>
      <vt:lpstr>オープン参加</vt:lpstr>
      <vt:lpstr>チーム種別</vt:lpstr>
      <vt:lpstr>学年</vt:lpstr>
      <vt:lpstr>学年変換</vt:lpstr>
      <vt:lpstr>監督コーチ</vt:lpstr>
      <vt:lpstr>競技種目</vt:lpstr>
      <vt:lpstr>競技種目上限学年</vt:lpstr>
      <vt:lpstr>区切文字</vt:lpstr>
      <vt:lpstr>種目</vt:lpstr>
      <vt:lpstr>審判資格</vt:lpstr>
      <vt:lpstr>成績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小野哲也</dc:creator>
  <cp:lastModifiedBy>user</cp:lastModifiedBy>
  <dcterms:created xsi:type="dcterms:W3CDTF">2018-09-09T10:18:18Z</dcterms:created>
  <dcterms:modified xsi:type="dcterms:W3CDTF">2026-07-01T22:13:53Z</dcterms:modified>
</cp:coreProperties>
</file>